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Objects="none" codeName="ThisWorkbook"/>
  <mc:AlternateContent xmlns:mc="http://schemas.openxmlformats.org/markup-compatibility/2006">
    <mc:Choice Requires="x15">
      <x15ac:absPath xmlns:x15ac="http://schemas.microsoft.com/office/spreadsheetml/2010/11/ac" url="E:\3.KICH CAU\2024\"/>
    </mc:Choice>
  </mc:AlternateContent>
  <bookViews>
    <workbookView xWindow="-105" yWindow="-105" windowWidth="23250" windowHeight="12570" tabRatio="625"/>
  </bookViews>
  <sheets>
    <sheet name="Trang bìa" sheetId="21" r:id="rId1"/>
    <sheet name="PL1 - DM Thành phố kêu gọi" sheetId="19" r:id="rId2"/>
    <sheet name="PL2- DM KDC chua dau tu" sheetId="20" r:id="rId3"/>
    <sheet name="DANH MUC TIEP TUC RA SOAT" sheetId="9" state="hidden" r:id="rId4"/>
  </sheets>
  <definedNames>
    <definedName name="_xlnm._FilterDatabase" localSheetId="1" hidden="1">'PL1 - DM Thành phố kêu gọi'!$H$1:$H$28</definedName>
    <definedName name="_xlnm._FilterDatabase" localSheetId="2" hidden="1">'PL2- DM KDC chua dau tu'!$A$6:$O$75</definedName>
    <definedName name="_xlnm.Print_Area" localSheetId="2">'PL2- DM KDC chua dau tu'!$A$2:$I$75</definedName>
    <definedName name="_xlnm.Print_Titles" localSheetId="3">'DANH MUC TIEP TUC RA SOAT'!$5:$6</definedName>
    <definedName name="_xlnm.Print_Titles" localSheetId="1">'PL1 - DM Thành phố kêu gọi'!$3:$5</definedName>
    <definedName name="_xlnm.Print_Titles" localSheetId="2">'PL2- DM KDC chua dau tu'!$5:$6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20" l="1"/>
  <c r="A9" i="20" s="1"/>
  <c r="A10" i="20" s="1"/>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F19" i="19" l="1"/>
  <c r="F18" i="19"/>
  <c r="F17" i="19"/>
  <c r="F16" i="19"/>
  <c r="F15" i="19"/>
  <c r="F14" i="19"/>
  <c r="F13" i="19"/>
  <c r="F12" i="19"/>
  <c r="F11" i="19"/>
  <c r="F10" i="19"/>
  <c r="A6" i="19"/>
  <c r="A7" i="19"/>
  <c r="A8" i="19"/>
  <c r="A9" i="19"/>
  <c r="A10" i="19"/>
  <c r="A11" i="19"/>
  <c r="A12" i="19"/>
  <c r="A13" i="19"/>
  <c r="A14" i="19"/>
  <c r="A15" i="19"/>
  <c r="A16" i="19"/>
  <c r="A17" i="19"/>
  <c r="A18" i="19"/>
  <c r="A19" i="19"/>
  <c r="A20" i="19"/>
  <c r="A21" i="19"/>
  <c r="A22" i="19"/>
  <c r="A23" i="19"/>
  <c r="A24" i="19"/>
  <c r="A25" i="19"/>
  <c r="A26" i="19"/>
  <c r="A27" i="19"/>
  <c r="A28" i="19"/>
  <c r="A54" i="9" l="1"/>
  <c r="A55" i="9"/>
  <c r="A56" i="9"/>
  <c r="A57" i="9"/>
  <c r="A58" i="9"/>
  <c r="A59" i="9"/>
  <c r="A60" i="9"/>
  <c r="G47" i="9" l="1"/>
  <c r="G46" i="9"/>
  <c r="G13" i="9"/>
  <c r="G12" i="9"/>
  <c r="G11" i="9"/>
  <c r="G10" i="9"/>
  <c r="A52" i="9" l="1"/>
  <c r="A53" i="9"/>
  <c r="A45" i="9"/>
  <c r="A46" i="9"/>
  <c r="A47" i="9"/>
  <c r="A48" i="9"/>
  <c r="A49" i="9"/>
  <c r="A50" i="9"/>
  <c r="A51" i="9"/>
  <c r="A34" i="9"/>
  <c r="A35" i="9"/>
  <c r="A36" i="9"/>
  <c r="A37" i="9"/>
  <c r="A38" i="9"/>
  <c r="A39" i="9"/>
  <c r="A40" i="9"/>
  <c r="A41" i="9"/>
  <c r="A42" i="9"/>
  <c r="A43" i="9"/>
  <c r="A44" i="9"/>
  <c r="A11" i="9"/>
  <c r="A12" i="9"/>
  <c r="A13" i="9"/>
  <c r="A14" i="9"/>
  <c r="A15" i="9"/>
  <c r="A16" i="9"/>
  <c r="A17" i="9"/>
  <c r="A18" i="9"/>
  <c r="A19" i="9"/>
  <c r="A20" i="9"/>
  <c r="A21" i="9"/>
  <c r="A22" i="9"/>
  <c r="A23" i="9"/>
  <c r="A24" i="9"/>
  <c r="A25" i="9"/>
  <c r="A26" i="9"/>
  <c r="A27" i="9"/>
  <c r="A28" i="9"/>
  <c r="A29" i="9"/>
  <c r="A30" i="9"/>
  <c r="A31" i="9"/>
  <c r="A32" i="9"/>
  <c r="A33" i="9"/>
  <c r="A10" i="9" l="1"/>
  <c r="A8" i="9" l="1"/>
  <c r="A9" i="9"/>
  <c r="A7" i="9" l="1"/>
</calcChain>
</file>

<file path=xl/sharedStrings.xml><?xml version="1.0" encoding="utf-8"?>
<sst xmlns="http://schemas.openxmlformats.org/spreadsheetml/2006/main" count="918" uniqueCount="534">
  <si>
    <t>STT</t>
  </si>
  <si>
    <t>Tên dự án</t>
  </si>
  <si>
    <t>Mục tiêu dự án</t>
  </si>
  <si>
    <t>Địa điểm</t>
  </si>
  <si>
    <t>Tổng vốn đầu tư (dự kiến)</t>
  </si>
  <si>
    <t>Tỷ (VNĐ)</t>
  </si>
  <si>
    <t>Triệu (USD)</t>
  </si>
  <si>
    <t>Cơ quan liên hệ</t>
  </si>
  <si>
    <t>Quy mô (m2)</t>
  </si>
  <si>
    <t>/</t>
  </si>
  <si>
    <t>Xây dựng trường phổ thông (trường quốc tế song ngữ, IB (bằng trung học phổ thông quốc tế) cấp 2, 3) phục vụ nhu cầu ngày càng cao về giáo dục trên địa bàn quận 2</t>
  </si>
  <si>
    <t>Nhà máy xử lý chất thải Thủ Đức 1</t>
  </si>
  <si>
    <t>- Xây dựng vùng trên địa bàn thành phố và sự phát triển đô thị, hạn chế sự phát sinh các bãi rác hở không hợp pháp với việc đầu tư các thiết bị chuyên dùng và hiện đại, phù hợp các quy chuẩn môi trường hiện hành.
- Tiến hành thu gom, vận chuyển chất thải rắn đến Trạm ép rác kín, giảm thiểu tối đa lượng chất thải phải chôn lấp tại bãi chôn lấp chất thải rắn.
- Cải thiện chất lượng môi trường và mỹ quan đô thị trên địa bàn trong thời gian tới.</t>
  </si>
  <si>
    <t>phường Linh Xuân, thành phố Thủ Đức</t>
  </si>
  <si>
    <t>Nhà máy xử lý chất thải Thủ Đức 2</t>
  </si>
  <si>
    <t>phường Long Bình, thành phố Thủ Đức</t>
  </si>
  <si>
    <t>Xây dựng mới trường học nhằm giảm áp lực đào tạo cho các trường trong khu vực, đảm bảo đạt chuẩn và chất lượng giáo dục theo tiêu chuẩn chung của Bộ Giáo dục và Đào tạo, phát triển cơ sở hạ tầng hoàn thiện mạng lưới giáo dục, nâng cao chất lượng đào tạo, tạo điều kiện thuận lợi cho công tác giảng dạy của giáo viên và học tập của học sinh</t>
  </si>
  <si>
    <t xml:space="preserve">Xây dựng đường nối vành đai 3 (đoạn từ nút giao Gò Công đến Trạm 2 cũ) </t>
  </si>
  <si>
    <t>Tạo tiền đề phát triển của khu vực, thu hút đầu tư, làm tăng thêm giá trị gia tăng về đất cho khu vực tạo nguồn thu ngân sách rất lớn cho địa phương nói riêng và cho thành phố nói chung, thúc đẩy nền kinh tế khu vực phát triển.</t>
  </si>
  <si>
    <t>phường Tăng Nhơn Phú A, phường Long Thạnh Mỹ Và phường Tân Phú, thành phố Thủ Đức</t>
  </si>
  <si>
    <t>40ha</t>
  </si>
  <si>
    <t>Khu Bến bãi dọc đường cao tốc Bến Lức - Long Thành</t>
  </si>
  <si>
    <t>Đảm bảo yêu cầu về giao thông tĩnh theo quy hoạch khi tuyến cao tốc Bến Lức - Long Thành đưa vào hoạt động</t>
  </si>
  <si>
    <t>Khu xử lý nước thải xã Phước Kiển</t>
  </si>
  <si>
    <t>25ha</t>
  </si>
  <si>
    <t>Xây dựng khu xử lý nước thải tập trung cho Thành phố và huyện Nhà Bè</t>
  </si>
  <si>
    <t>Nhà máy xử lý nước thải tại xã Nhơn Đức</t>
  </si>
  <si>
    <t>23,5ha</t>
  </si>
  <si>
    <t>Dự án chỉnh trang đô thị, giải tỏa nhà ở ven và trên kênh rạch khu vực ao Song Tân, Quận 7</t>
  </si>
  <si>
    <t>Khoảng 27,6ha</t>
  </si>
  <si>
    <t>Mời gọi đầu tư thực hiện dự án chỉnh trang đô thị, giải tỏa nhà ở ven và trên ao Song Tân, mở rộng ranh tạo quỹ đất phát triển khu nhà ở - thương mại dịch vụ để tạo nguồn thu đảm bảo khả năng thu hồi vốn và thu hút nhà đầu tư thực hiện, bố trí tái định cư tại chỗ cho tất cả hộ dân, thực hiện cải tạo thanh thải mặt nước, xây dựng thành hồ cảnh quan kết hợp hồ điều tiết, xây dựng đường dạo cảnh quan ven rạch.</t>
  </si>
  <si>
    <t>Dự án chỉnh trang đô thị, giải tỏa nhà ở ven và trên kênh rạch khu vực rạch Bần Đôn,  Quận 7</t>
  </si>
  <si>
    <t>Khoảng 28,8ha</t>
  </si>
  <si>
    <t>Mời gọi đầu tư thực hiện dự án chỉnh trang đô thị khu rạch Bần Đôn, mở rộng ranh tạo quỹ đất thu hút nhà đầu tư thực hiện, bổ sung tỷ lệ đất thương mại, đất ở phù hợp, bố trí tái định cư tại chỗ cho các hộ dân; Định hướng phát triển các khu chức năng: khu văn hóa thể dục thể thao, khu công viên cây xanh công cộng, thương mại dịch vụ, văn phòng, chung cư cao tầng.</t>
  </si>
  <si>
    <t>Dự án chỉnh trang khu công viên đa năng Hương Tràm, Quận 7</t>
  </si>
  <si>
    <t>Khoảng 21ha</t>
  </si>
  <si>
    <t xml:space="preserve">UBND Thành phố giao Sở Kế hoạch và Đầu tư phối hợp các đơn vị  Sở ngành và UBND Quận 7 mời gọi đầu tư có năng lực tham gia đấu thầu chọn lựa nhà đầu tư để thực hiện dự án chỉnh trang đô thị toàn khu vực công viên Hương Tràm. </t>
  </si>
  <si>
    <t>Khu nhà ở cao tầng dọc Rạch Hiệp Ân</t>
  </si>
  <si>
    <t>Phường 5
Quận 8</t>
  </si>
  <si>
    <t>Khu Công viên Văn hóa - Thương mại Dịch vụ - Nhà ở tái định cư phía Bắc đường Tạ Quang Bửu</t>
  </si>
  <si>
    <t>Phường 4
Quận 8</t>
  </si>
  <si>
    <t>- Từng bước hoàn thành mục tiêu chung là: Di dời và tổ chức lại cuộc sống cho người dân đang sống trên và xen kênh, rạch;
- Hoàn thành mục tiêu kép: không chỉ cải thiện và nâng cao chất lượng nhà ở của nhân dân mà còn góp phần giảm ngập nước; giảm ô nhiễm môi trường và có thêm quỹ đất để đầu tư hạ tầng kỹ thuật đồng bộ, tăng diện tích mảng xanh và cây xanh, góp phần giảm ùn tắc giao thông, nâng cao chất lượng môi trường cảnh quan đô thị.
- Sau khi hoàn thành, tạo ra khu đô thị mới ven sông giữa Trung tâm Quận 8.</t>
  </si>
  <si>
    <t>Phường An Phú Đông, Quận 12</t>
  </si>
  <si>
    <t>Tái định cư Cụm 15 chung cư lô chữ Cư xá Thanh Đa, Phường 27</t>
  </si>
  <si>
    <t>149.350 m2</t>
  </si>
  <si>
    <t>Xây dựng lại chung cư cũ trước năm 1975</t>
  </si>
  <si>
    <t>Tái định cư Chung cư ngân hàng số 18 Phan Chu Trinh, Phường 2</t>
  </si>
  <si>
    <t>1.960 m2</t>
  </si>
  <si>
    <t>Tái định cư Chung cư số 2 Lê Quang Định, Phường 14</t>
  </si>
  <si>
    <t>1640,8 m2 (mở rộng ranh); 553,1 m2 (hiện trạng)</t>
  </si>
  <si>
    <t>Tái định cư Chung cư đường sắt 28 Phạm Viết Chánh, Phường 19</t>
  </si>
  <si>
    <t>792 m2</t>
  </si>
  <si>
    <t>Tái định cư Chung cư 4B Xô Viết Nghệ Tĩnh và Chung cư Công trường Hòa Bình</t>
  </si>
  <si>
    <t>6.549,3 m2 (mở rộng ranh), 4.752,3 m2 (hiện trạng)</t>
  </si>
  <si>
    <t>Dự án Khu đô thị mới Bình Quới - Thanh Đa</t>
  </si>
  <si>
    <t>Xây dựng khu đô thị mới theo các chỉ tiêu đô thị sinh thái hiện đại</t>
  </si>
  <si>
    <t>Công viên Văn hóa quận Bình Thạnh</t>
  </si>
  <si>
    <t>3588m2</t>
  </si>
  <si>
    <t>Xây dựng công viên cây xanh đáp ứng nhu cầu vui chơi, giải trí, các hoạt động văn hóa, nghệ thuật</t>
  </si>
  <si>
    <t>Dự kiến phá dỡ chung cư cũ tại khu đất địa chi 72/4 Huỳnh Văn Bánh phường 15 quận Phú Nhuận đề hợp thửa với 02 khu dất do nhà nước quán lý kề bẽn (72/2 và 72/6 Huỳnh Văn Bánh) tạo thành một khu đất có diện tích lớn hơn đề xây dựng chung cư cao tầng</t>
  </si>
  <si>
    <t>Cài tạo chinh trang
đô thị</t>
  </si>
  <si>
    <t>1.354ha</t>
  </si>
  <si>
    <t>Đáp ứng yêu cầu di dời hệ thống cảng trên sông Sài Gòn, góp phần sắp xếp lại, xây dựng mới và phát triển hệ thống cảng biển Thành phố Hồ Chí Minh phù hợp với sự phát triển chung của Thành phố; Xây dựng khu đô thị gắn với cảng biển, phát triển không gian đô thị và cơ sở hạ tầng, kết nối với toàn Thành phố và vùng kinh tế trọng điểm phía Nam, tạo điều kiện mở rộng không gian đô thị Thành phố Hồ Chí Minh ra biển.</t>
  </si>
  <si>
    <t>Khu dân cư xã Nhơn Đức (Khu phía Đông vòng xoay Nguyễn Bình - Lê Văn Lương)</t>
  </si>
  <si>
    <t>14ha</t>
  </si>
  <si>
    <t>Xây dựng khu nhà ở</t>
  </si>
  <si>
    <t>Nghĩa trang Nhơn Đức</t>
  </si>
  <si>
    <t>51,26ha</t>
  </si>
  <si>
    <t>Đáp ứng nhu cầu cho người dân trên địa bàn huyện Nhà Bè về chôn cất người thân bị mất, nhằm chỉnh trang chấn chỉnh việc chôn cất tự phát gây ô nhiểm môi trường. Đồng thời ảnh hưởng đến sự phát triển chung trên địa bàn Huyện.</t>
  </si>
  <si>
    <t xml:space="preserve">Khu dân cư xã Phước Lộc
</t>
  </si>
  <si>
    <t>Xây dựng khu nhà ở kết hợp đầu tư Đường Vĩnh Phước - Cây Khô giai đoạn 2</t>
  </si>
  <si>
    <t>Khu công viên vui chơi giải trí, thể dục thể thao, đô thị sinh thái Nam Thành phố</t>
  </si>
  <si>
    <t>huyện Nhà Bè</t>
  </si>
  <si>
    <t>Xây dựng khu công viên, cây xanh tập trung và sinh thái phục vụ cộng đồng dân cư phía Nam Thành phố kết hợp khu vui chơi giải trí, thể dục thể thao lành mạnh, được đầu tư hiện đại mang tầm vóc quốc tế với nhiều loại hình hoạt động và thu hút được nhiều du khách quốc tế.</t>
  </si>
  <si>
    <t>Công viên văn hóa du lịch (đối diện làng Đại học xã Long Thới)</t>
  </si>
  <si>
    <t>Phát triển mảng xanh, không gian xanh tập trung trên địa bàn Huyện theo chủ trương chung của Thành phố. Đáp ứng môi trường sống ngày càng tốt hơn trong khu vực.</t>
  </si>
  <si>
    <t xml:space="preserve">Khu Đại học tập trung </t>
  </si>
  <si>
    <t>Định hướng phát triển giáo dục theo đúng chức năng, đúng quy hoạch đã được phê duyệt. Di dời các Trường Đại học, Cao đẳng từ nội thành Thành phố Hồ Chí Minh</t>
  </si>
  <si>
    <t>Khu sản xuất nông nghiệp tập trung</t>
  </si>
  <si>
    <t>Kết nối giao thông từ trục đường Ngô Quang Thắm đến đường Nguyễn Bình - trở thành đường trục chính tại khu vực.
- Kết hợp sản xuất nông nghiệp và xây dựng nhà ở treo mẫu nhà ở nông thôn của Sở QHKT.</t>
  </si>
  <si>
    <t>Trung tâm thương mại Bình Hòa</t>
  </si>
  <si>
    <t>3043 m2</t>
  </si>
  <si>
    <t>Xây dựng khu thương mại dịch vụ đa chức năng</t>
  </si>
  <si>
    <t>Xây dựng mới Trung tâm thương mại dịch vụ, văn phòng và căn hộ ở kết họp chợ truyền thống phường 3</t>
  </si>
  <si>
    <t>Xây dựng Trung tâm thương mại dịch vụ văn hóa vui chơi giải trí kết hợp công viên cây xanh phường 1</t>
  </si>
  <si>
    <t>Khu Y tế kỹ thuật cao Long Thới</t>
  </si>
  <si>
    <t>Xây dựng khu vực y tế kỹ thuật cao</t>
  </si>
  <si>
    <t>Khoảng 5ha</t>
  </si>
  <si>
    <t>Khoảng 6,5ha</t>
  </si>
  <si>
    <t xml:space="preserve">Với 6 chợ tạm hiện tại (khoảng 950 thương nhân) phục vụ chủ yếu các mặt hành thiết yếu cho đời sống hiện tại của người dân Quận 4, các chợ này đã xuống cấp, chưa đảm bảo vệ sinh môi trường, an toàn thực phẩm và an toàn giao thông trong quá trình khai thác.
</t>
  </si>
  <si>
    <t>Phục vụ nhu cầu vui chơi giải trí cho nhân dân.
-	Tăng cường phát triển Công viên Cây xanh. Khu vui chơi giải trí lành mạnh - phát triển kinh tế Quận thông qua đầu tư thương mại dịch vụ.</t>
  </si>
  <si>
    <t>Dự án Trường Mầm non xây dựng mới  (Dự án 2)</t>
  </si>
  <si>
    <t>Xây dựng trường mầm non</t>
  </si>
  <si>
    <t>Dự án Trung tâm thương mại Hạnh Thông Tây</t>
  </si>
  <si>
    <t>Dự án Trung tâm thương mại Tân Sơn Nhất</t>
  </si>
  <si>
    <t>Hiện nay  chợ hoạt động không hết công suất thiết kế (sạp bỏ trống nhiều), hoạt động kém hiệu quả và không phát huy được lợi thế, tiềm năng của vị trí các khu đất công của các chợ truyền thống hiện nay, mãi lực kinh doanh thấp dẫn đến sự tham gia đóng góp của loại hình chợ truyền thống với ngân sách hiện nay ngày càng khiêm tốn,chỉ chiếm khoảng 0,11- 0,15% trong tổng số nguồn thu của quận hằng năm (thuế môn bài + GTGT + TNDN), không thể cải thiện, nâng cao hiệu quả nên cần chuyển đổi công năng.</t>
  </si>
  <si>
    <t>Hiện nay chợ hoạt động không hết công suất thiết kế (sạp bỏ trống nhiều), hoạt động kém hiệu quả và không phát huy được lợi thế, tiềm năng của vị trí các khu đất công của các chợ truyền thống hiện nay, mãi lực kinh doanh thấp dẫn đến sự tham gia đóng góp của loại hình chợ truyền thống với ngân sách hiện nay ngày càng khiêm tốn,chỉ chiếm khoảng 0,11- 0,15% trong tổng số nguồn thu của quận hằng năm (thuế môn bài + GTGT + TNDN), không thể cải thiện, nâng cao hiệu quả nên cần chuyển đổi công năng.</t>
  </si>
  <si>
    <t>Trường trung học cơ sở Linh Xuân</t>
  </si>
  <si>
    <t>1,4ha</t>
  </si>
  <si>
    <t>Đầu tư xây dựng trường phổ thông trong Khu dân cư Nam Rạch Chiếc, phường An Phú</t>
  </si>
  <si>
    <t>phường An Phú, thành phố Thủ Đức</t>
  </si>
  <si>
    <t>1ha</t>
  </si>
  <si>
    <t>Trung tâm chẩn đoán y khoa và điều trị ngoại trú</t>
  </si>
  <si>
    <t>Đáp ứng nhu cầu khám chữa bệnh của người dân, giảm áp lực cho các bệnh viện tuyến trên.</t>
  </si>
  <si>
    <t>phường Thạnh Mỹ Lợi, thành phố Thủ Đức</t>
  </si>
  <si>
    <t>0,8333ha</t>
  </si>
  <si>
    <t>Bệnh viện đa khoa khu vực (phường phú hữu, thành phố thủ đức)</t>
  </si>
  <si>
    <t>phường Phú Hữu, thành phố Thủ Đức</t>
  </si>
  <si>
    <t>6,1ha</t>
  </si>
  <si>
    <t>Khu Trung tâm thương mại dịch vụ xã Nhơn Đức</t>
  </si>
  <si>
    <t>Dân cư đa chức năng</t>
  </si>
  <si>
    <t>Quy hoạch trạm nhiên liệu</t>
  </si>
  <si>
    <t>Lô đất quy hoạch trạm nhiên liệu</t>
  </si>
  <si>
    <t>Lô đất 7-17 thuộc Khu chức năng số 7 -Thành phố Thủ Đức</t>
  </si>
  <si>
    <t>1500 m2</t>
  </si>
  <si>
    <t>Thành phố Thủ Đức</t>
  </si>
  <si>
    <t xml:space="preserve">Dự án Công viên cây xanh </t>
  </si>
  <si>
    <t>Đầu tư công viên cây xanh trong KĐT mới Thủ Thiêm đảm bảo đồng bộ với các dự án phát triển thương mại, dịch vụ và nhà ở</t>
  </si>
  <si>
    <t>Nhà ở xã hội tại dự án Khu nhà ở phường Trường Thạnh, Thành phố Thủ Đức</t>
  </si>
  <si>
    <t>Kêu gọi đầu tư loại công trình thương mại - dịch vụ hoặc logictic theo định hướng phát triển kinh tế xã hội trên địa bàn xã Nhơn Đức nói riêng và huyện Nhà Bè nói chung.</t>
  </si>
  <si>
    <t>Đầu tư xây dựng nhà ở xã hội</t>
  </si>
  <si>
    <t>phường Trường Thạnh, Thành phố Thủ Đức</t>
  </si>
  <si>
    <t>9.804 m2</t>
  </si>
  <si>
    <t>2,3 ha</t>
  </si>
  <si>
    <t>10ha</t>
  </si>
  <si>
    <t>151ha</t>
  </si>
  <si>
    <t>42ha</t>
  </si>
  <si>
    <t>193,71ha
(diện tích thực tế)</t>
  </si>
  <si>
    <t>33ha</t>
  </si>
  <si>
    <t>Phường 27, Quận Bình Thạnh (Căn cứ quy hoạch phân khu tỷ lệ 1/2000 thuộc một phần ô phố ký hiệu: II-10,  II-11, II-13, II-16, II-22, II-23, II-25)</t>
  </si>
  <si>
    <t>18 Phan Chu Trinh, Phường 2, Quận Bình Thạnh</t>
  </si>
  <si>
    <t>2 Lê Quang Định, Phường 14 quận Bình Thạnh</t>
  </si>
  <si>
    <t>28 Phạm Viết Chánh, Phường 19quận Bình Thạnh</t>
  </si>
  <si>
    <t>Phường 19, Quận Bình Thạnh (Căn cứ quy hoạch phân khu tỷ lệ 1/2000 thuộc một phần ô phố ký hiệu: II-O10,  II-O11)</t>
  </si>
  <si>
    <t>Phường 12 (Căn cứ quy hoạch chi tiết xây dựng tỷ lệ 1/500 thuộc ô phố ký hiệu CX)</t>
  </si>
  <si>
    <t>1.158,3m2</t>
  </si>
  <si>
    <t>11D Nguyễn Kiệm, Phường 3, quận Gò Vấp</t>
  </si>
  <si>
    <t>2.797 m².</t>
  </si>
  <si>
    <t>10/2 Quang Trung, Phường11, quận Gò Vấp</t>
  </si>
  <si>
    <t>4.316,7 m².</t>
  </si>
  <si>
    <t>Ô phố II.10 (một phần thửa 17, tờ bản đồ số 40) Phường 15, quận Gò Vấp.F12</t>
  </si>
  <si>
    <t>Khoảng 1.000m².</t>
  </si>
  <si>
    <t xml:space="preserve">140ha
</t>
  </si>
  <si>
    <t>Dự án Đầu tư xây dựng Khu Nông nghiệp Công nghệ cao ngành thủy sản tại huyện Cần Giờ</t>
  </si>
  <si>
    <t>Dự án đầu tư mở rộng Khu Nông nghiệp Công nghệ cao (23,3ha) tại xã Phước Vĩnh An, huyện Củ Chi</t>
  </si>
  <si>
    <t>Dự án đầu tư Khu Nông nghiệp Công nghệ cao hiện hữu tại xã Phạm Văn Cội, huyện Củ Chi</t>
  </si>
  <si>
    <t>Trình diễn thử nghiệm các mô hình sản xuất giống và nuôi trồng thủy sản nước mặn, nước lợ ứng dụng công nghệ cao</t>
  </si>
  <si>
    <t>Hình thành hạ tầng một Khu Nông nghiệp Công nghệ cao đáp ứng công nghệ tiên tiến cho sản xuất, nghiên cứu khoa học, trình diễn các mô hình sản xuất hiện đại, đào tạo nguồn nhân lực có trình độ cao gắn liền với thực tiễn sản xuất đáp ứng cho nguồn nhân lực sản xuất nông nghiệp. Thu hút các nhà đầu tư, các nguồn lực xã hội trong và ngoài nước xây dựng và phát triển khu vực Nông nghiệp Công nghiệp cao. Đồng thời, tạo sự kết nối chặt chẽ với Khu Nông nghiệp Công nghệ cao hiện hữu tại Ấp 1, xã Phạm Văn Cội, huyện Củ Chi để phát triển tối đa cơ sở hạ tầng kỹ thuật đã đầu tư</t>
  </si>
  <si>
    <t>Tạo ra sản phẩm nông nghiệp sạch và an toàn, giống cây con có năng suất, chất lượng và giá trị kinh tế cao, bảo vệ được môi trường. Xúc tiến việc kêu gọi đầu tư vào các lĩnh vực nghiên cứu thử nghiệm, trình diễn và sản xuất tại Khu NNCNC</t>
  </si>
  <si>
    <t>huyện Cần Giờ</t>
  </si>
  <si>
    <t>xã Phước Vĩnh An, huyện Củ Chi</t>
  </si>
  <si>
    <t xml:space="preserve">Hoàn thành mục tiêu kép: không chỉ cải thiện và nâng cao chất lượng nhà ở của nhân dân mà còn góp phần giảm ngập nước; giảm ô nhiễm môi trường và có thêm quỹ đất để đầu tư hạ tầng kỹ thuật đồng bộ, tăng diện tích mảng xanh và cây xanh, góp phần giảm ùn tắc giao thông, nâng cao chất lượng môi trường cảnh quan đô thị.
</t>
  </si>
  <si>
    <t>Khu phức hợp 621 Phạm Văn Chí phường 7 Quận 6</t>
  </si>
  <si>
    <t>Khu đô thị phức hợp bao gồm: Căn hộ, Thương mại Dịch vụ và các hoạt động dịch vụ  khác đem đến giá trị gia tăng cho dự án phát triển kinh tế - xã hội của Thành phố</t>
  </si>
  <si>
    <t>14,96 ha</t>
  </si>
  <si>
    <t xml:space="preserve">621 Phạm Văn Chí, phường 7 quận 6 </t>
  </si>
  <si>
    <t>xã Phạm Văn Cội, huyện Củ Chi</t>
  </si>
  <si>
    <t>xã Phước Kiển, huyện Nhà Bè</t>
  </si>
  <si>
    <t>xã Nhơn Đức, huyện Nhà Bè</t>
  </si>
  <si>
    <t>xã Hiệp Phước, huyện Nhà Bè</t>
  </si>
  <si>
    <t xml:space="preserve"> xã Nhơn Đức, huyện Nhà Bè</t>
  </si>
  <si>
    <t>xã Phước Lộc, huyện Nhà Bè</t>
  </si>
  <si>
    <t>xã Long Thới, huyện Nhà Bè</t>
  </si>
  <si>
    <t>12 lô đất ký hiệu số 3-5; 3- 8; 3-9; 3-10; 3- 12; 4-3; 4-4; 4-
5; 4-12; 4-13; 4-14; 4-17 -Thành phố Thủ Đức</t>
  </si>
  <si>
    <t>Phường Bình Thuận, Quận 7</t>
  </si>
  <si>
    <t>Phường 13, Quận Bình Thạnh</t>
  </si>
  <si>
    <t>Phường 3, Quận 4</t>
  </si>
  <si>
    <t>Phường 1, Quận 4</t>
  </si>
  <si>
    <t>72/2-72/4/-72/6 Huỳnh Văn Bánh, Phường 15, Quận Phú Nhuận</t>
  </si>
  <si>
    <t>Phường Tân Kiểng, Quận 7</t>
  </si>
  <si>
    <t>Phường Bình Thuận và Tân Thuận Tây, Quận 7</t>
  </si>
  <si>
    <t>Phường 28, Quận Bình Thạnh</t>
  </si>
  <si>
    <t>Xây dựng hệ thống thu gom và nhà máy xử lý nước thải khu vực Tây thành phố</t>
  </si>
  <si>
    <t>Thu gom và xử lý toàn bộ nước thải sinh hoạt của lưu vực Bình Tân, lưu vực Tây Sài Gòn, lưu vực Tân Hoá - Lò Gốm góp phần giảm phát sinh ô nhiễm môi trường và cải thiện vệ sinh môi trường khu vực</t>
  </si>
  <si>
    <t>Phường Bình Hưng Hoà, quận Bình Tân; Tân Thắng, quận Tân Phú; xã Tân Nhựt, huyện Bình Chánh</t>
  </si>
  <si>
    <t>35,9 ha, vị trí dự kiến đặt tại khu đất nhà máy xử lý nước thải Bình Hưng Hòa hiện hữu (chưa bao gồm hệ thống thu gom, chuyển tải nước thải, trạm bơm chuyển tiếp)</t>
  </si>
  <si>
    <t>Giai đoạn 1: 5.650; Giai đoạn 2: Ước tính 4.710</t>
  </si>
  <si>
    <t>Xây dựng hệ thống thu gom và nhà máy xử lý nước thải Tham Lương - Bến Cát giai đoạn 2 (lưu vực Tham Lương – Bến Cát)</t>
  </si>
  <si>
    <t>Thu gom và xử lý nước thải sinh hoạt của lưu vực các Quận 12, Bình Thạnh, Gò Vấp với dân số khoảng 1.000.000 dân</t>
  </si>
  <si>
    <t>2,53 ha (chưa bao gồm hệ thống thu gom, chuyển tải nước thải, trạm bơm chuyển tiếp</t>
  </si>
  <si>
    <t>Xây dựng hệ thống thu gom và nhà máy xử lý nước thải Nam Sài Gòn</t>
  </si>
  <si>
    <t>Thu gom và xử lý nước thải sinh hoạt của lưu vực quận 7, huyện Nhà Bè với dân số khoảng 500.000 người</t>
  </si>
  <si>
    <t>Xã Phước Kiển, huyện Nhà Bè; Quận 7</t>
  </si>
  <si>
    <t>20 ha (chưa bao gồm hệ thống thu gom, chuyển tải nước thải, trạm bơm chuyển tiếp)</t>
  </si>
  <si>
    <t>Xây dựng hệ thống thu gom và nhà máy xử lý nước thải Bắc Sài Gòn 1</t>
  </si>
  <si>
    <t>Thu gom và xử lý toàn nước thải sinh hoạt của lưu vực Bắc Sài Gòn 1 với dân số khoảng 550.000</t>
  </si>
  <si>
    <t>Phường Trường Thọ, thành phố Thủ Đức</t>
  </si>
  <si>
    <t>Xây dựng hệ thống thu gom và nhà máy xử lý nước thải Bắc Sài Gòn 2</t>
  </si>
  <si>
    <t>Thu gom và xử lý toàn nước thải sinh hoạt của lưu vực Bắc Sài Gòn 2 với dân số khoảng 300.000</t>
  </si>
  <si>
    <t>Phường Tăng Nhơn Phú, thành phố Thủ Đức</t>
  </si>
  <si>
    <t>6 ha (chưa bao gồm hệ thống thu gom, chuyển tải nước thải, trạm bơm chuyển tiếp)</t>
  </si>
  <si>
    <t>Xây dựng hệ thống thu gom và nhà máy xử lý nước thải  Tây Bắc Thành phố</t>
  </si>
  <si>
    <t>Thu gom và xử lý nước thải sinh hoạt của lưu vực một phần của quận 12, huyện Hóc Môn với dân số khoảng 950.0000 người</t>
  </si>
  <si>
    <t>Huyện Hóc Môn</t>
  </si>
  <si>
    <t>10 ha (chưa bao gồm hệ thống thu gom, chuyển tải nước thải, trạm bơm chuyển tiếp)</t>
  </si>
  <si>
    <t>Xây dựng hệ thống thu gom và nhà máy xử lý nước thải Tây Bắc Thành phố</t>
  </si>
  <si>
    <t>Thu gom và xử lý nước thải sinh hoạt của lưu vực huyện Củ Chi với dân số khoảng 450.000 người</t>
  </si>
  <si>
    <t>Cạnh kênh Xáng và đường kênh 15,  huyện Củ Chi</t>
  </si>
  <si>
    <r>
      <t>Khu Đô thị</t>
    </r>
    <r>
      <rPr>
        <b/>
        <sz val="13"/>
        <color rgb="FFFF0000"/>
        <rFont val="Times New Roman"/>
        <family val="1"/>
      </rPr>
      <t xml:space="preserve"> </t>
    </r>
    <r>
      <rPr>
        <b/>
        <sz val="13"/>
        <rFont val="Times New Roman"/>
        <family val="1"/>
      </rPr>
      <t>Hiệp Phước</t>
    </r>
    <r>
      <rPr>
        <b/>
        <sz val="13"/>
        <color rgb="FFFF0000"/>
        <rFont val="Times New Roman"/>
        <family val="1"/>
      </rPr>
      <t xml:space="preserve"> </t>
    </r>
  </si>
  <si>
    <r>
      <t xml:space="preserve">PHỤ LỤC 2:
DANH SÁCH DỰ ÁN TIẾP TỤC RÀ SOÁT, HOÀN THIỆN
</t>
    </r>
    <r>
      <rPr>
        <i/>
        <sz val="14"/>
        <color theme="1"/>
        <rFont val="Times New Roman"/>
        <family val="1"/>
      </rPr>
      <t>(Đính kèm Công văn số        /SKHĐT-DNKTTT&amp;TN ngày 21/9/2023)</t>
    </r>
  </si>
  <si>
    <t>Thông tin sơ bộ dự án</t>
  </si>
  <si>
    <t>Lô đất ký hiệu 3- 4; 
thuộc Khu chức năng số
3, thành phố Thủ Đức</t>
  </si>
  <si>
    <t>Xây dựng Trường Mầm non</t>
  </si>
  <si>
    <t>Dự án Trường Mầm non xây dựng mới  (Dự án 1)</t>
  </si>
  <si>
    <t>Ô phố II.11 (thửa 24, tờ bản đồ số 68) Phường 15, quận Gò Vấp.</t>
  </si>
  <si>
    <t>Quy mô dự án: Mật độ xây dựng: 60%, tầng cao xây dựng tối đa: 2 tầng (trong trường hợp thiết kế 3 tầng thì tầng 3 không bố trí lớp học), hệ số sử dụng đất: 1,2 lần.</t>
  </si>
  <si>
    <t>Xây dựng Trường Trung học phổ thông Thạnh Xuân tại ô phố II-25, đồ án khu trung tâm phường Thạnh Xuân.</t>
  </si>
  <si>
    <t xml:space="preserve"> Ô phố II/25, phường Thạnh Xuân, Quận 12</t>
  </si>
  <si>
    <t>Quy hoạch: Đất giáo dục
Phù hợp quy hoạch phân khu tỷ lệ 1/2000; chưa thực hiện công tác bồi thường, giải phóng mặt bằng.</t>
  </si>
  <si>
    <t>Xây dựng Trường Tiểu học tại ô phố 6, đồ án khu 100ha phường Thạnh Xuân.</t>
  </si>
  <si>
    <t>Ô phố 6, phường Thạnh Xuân, Quận 12</t>
  </si>
  <si>
    <t>Xây dựng Trường Trung học cơ sở tại ô phố I/7, đồ án khu 1 phường Tân Thới Hiệp.</t>
  </si>
  <si>
    <t>Ô phố I/7, phường Tân Thới Hiệp, Quận 12</t>
  </si>
  <si>
    <t>Xây dựng Trường Tiểu học tại ô phố I/7, đồ án khu 1 phường Tân Thới Nhất.</t>
  </si>
  <si>
    <t>Ô phố I/7, đồ án khu 1 phường Tân Thới Nhất, Quận 12</t>
  </si>
  <si>
    <t>Xây dựng Trường THCS tại ô phố I/9, đồ án khu 1 phường Đông Hưng Thuận.</t>
  </si>
  <si>
    <t>Ô phố I/9, đồ án khu 1 phường Đông Hưng Thuận, Quận 12</t>
  </si>
  <si>
    <t>Xây dựng Trường THPT tại ô phố I/23, đồ án khu 1 phường An Phú Đông.</t>
  </si>
  <si>
    <t>Ô phố I/23, đồ án khu 1 phường An Phú Đông, Quận 12</t>
  </si>
  <si>
    <t>Xây dựng Trường Trung học phổ thông tại ô phố IV/4, phường Hiệp Thành</t>
  </si>
  <si>
    <t xml:space="preserve"> Ô phố IV/4, phường Hiệp Thành, Quận 12</t>
  </si>
  <si>
    <t>Xây dựng Trường Trung học phổ thông tại ô phố III/7, phường Thới An</t>
  </si>
  <si>
    <t>Ô phố III/7, phường Thới An, Quận 12</t>
  </si>
  <si>
    <t xml:space="preserve">Địa điểm </t>
  </si>
  <si>
    <t>Xây dựng mới trường liên cấp Tiểu học, trung học cơ sở Nguyễn Văn Quỳ, Quận 7</t>
  </si>
  <si>
    <t>Lô đất ký hiệu 4-1; thuộc Khu chức năng số 4 - thành phố Thủ Đức</t>
  </si>
  <si>
    <t>Lô đất ký hiệu 4- 6; thuộc Khu chức năng số
4 - thành phố Thủ Đức</t>
  </si>
  <si>
    <t>Trường học tiêu chuẩn quốc tế 13.504 m² (lô 3-4)</t>
  </si>
  <si>
    <t xml:space="preserve">Trường học tiêu chuẩn quốc tế  20.024,5 m² (lô 4-1) </t>
  </si>
  <si>
    <t>Trường học tiêu chuẩn quốc tế 20.992,3 m² (lô 4-6)</t>
  </si>
  <si>
    <t>Quy mô 
(Diện tích m²)</t>
  </si>
  <si>
    <t xml:space="preserve"> Phường 1
 Quận 8 (Ô phố I-6)</t>
  </si>
  <si>
    <t xml:space="preserve"> Phường 4 
Quận 8 (Ô phố I-C11)</t>
  </si>
  <si>
    <t>Phường 4 
Quận 8 (Ô phố I-C11)</t>
  </si>
  <si>
    <t xml:space="preserve">3.900 
</t>
  </si>
  <si>
    <t>Phường 16 Quận 8 (Ô phố I-C11)</t>
  </si>
  <si>
    <t>Phường 16 Quận 8 (Ô phố II-14)</t>
  </si>
  <si>
    <t>Phường 16 Quận 8 (Ô phố II-23)</t>
  </si>
  <si>
    <t>Phường 16 Quận 8 (Ô phố I-17)</t>
  </si>
  <si>
    <t>Phường 16 Quận 8 (Ô phố I-20B)</t>
  </si>
  <si>
    <t>Khoảng 1.300</t>
  </si>
  <si>
    <t xml:space="preserve">26.700
</t>
  </si>
  <si>
    <t>Đường Nguyễn Văn Quỳ, phường Phú Thuận, Quận 7</t>
  </si>
  <si>
    <t>Quận 12</t>
  </si>
  <si>
    <t>huyện Bình Chánh</t>
  </si>
  <si>
    <t xml:space="preserve">Dự kiến sơ bộ tổng mức đầu tư 
(tỷ đồng)
</t>
  </si>
  <si>
    <t>Xây dựng Trường Trung học phổ thông</t>
  </si>
  <si>
    <t>Xây dựng Trường Trung học cơ sở</t>
  </si>
  <si>
    <t>Xây dựng Trường mầm non đạt chuẩn quốc gia</t>
  </si>
  <si>
    <t>Xây dựng Trường tiểu học đạt chuẩn quốc gia</t>
  </si>
  <si>
    <t>Xây dựng Trường trung học cơ sở đạt chuẩn quốc gia</t>
  </si>
  <si>
    <t>Xây dựng Trường Tiểu học</t>
  </si>
  <si>
    <t>Góp phần nâng cao chất lượng giáo dục, xây dựng mô hình trường tiên tiến hiện đại và hội nhập, đáp ứng nhu cầu học tập của học sinh và yêu cầu của xã hội</t>
  </si>
  <si>
    <t>Xây dựng trường mầm non và tiểu học</t>
  </si>
  <si>
    <t>Xây dựng trưòng mầm non, trường trung học cơ sở và phổ thông trung học</t>
  </si>
  <si>
    <t>Xây dựng trường mầm non trường trung học cơ sở và phổ thông trung học</t>
  </si>
  <si>
    <t>Ban Quản lý Phát triển đô thị Thủ Thiêm. 
- Địa chỉ: 255 Trần Hưng Đạo, phường Cô Giang, quận 1, Thành phố Hồ Chí Minh. ĐT: (+848) 35261271, 35261299;
- Email: bqlthuthiem@tphcm.gov.vn;
- Website: thuthiem.gov.vn.</t>
  </si>
  <si>
    <t>Loại đất: Trường học
Hiện trạng: đất trống
Diện tích đất phát triển dự án là 13.504 m²
Diện tích sàn: 27.008m²
Hệ số sử dụng đất: 2.0</t>
  </si>
  <si>
    <t>Loại đất: Trường học
Hiện trạng: đất trống
Diện tích đất phát triển dự án là 20.024,5 m2
Diện tích sàn xây dựng: 40.044,9 m2 
Hệ số sử dụng đất: 2.</t>
  </si>
  <si>
    <t>Loại đất: Trường học
Hiện trạng: đất trống
Diện tích đất phát triển dự án là 20.992 m2
Diện tích sàn: 41.984 m2
Hệ số sử dụng đất: 2.0</t>
  </si>
  <si>
    <t>-Trường Tiểu học: Xây dựng  với quy mô 04 tầng, 30 phòng học và các phòng chức năng. Lắp đặt trang thiết bị đạt chuẩn phục vụ giảng dạy và học tập.
-Trường THCS: Xây dựng  với quy mô 05 tầng, 32 phòng học và các phòng chức năng. Lắp đặt trang thiết bị đạt chuẩn phục vụ giảng dạy và học tập.</t>
  </si>
  <si>
    <t>Quy hoạch: Đất Giáo dục
- Xây dựng trường mầm non với quy mô 03 tầng, 20 phòng học và các phòng chức năng, hồ bơi.
- Lắp đặt trang thiết bị đạt chuẩn, hiện đại phục vụ giảng dạy và học tập</t>
  </si>
  <si>
    <t xml:space="preserve">Quy hoạch: Đất Giáo dục
- Xây dựng trường mầm non với quy mô 03 tầng, 20 phòng học và các phòng chức năng, hồ bơi. </t>
  </si>
  <si>
    <t>Quy hoạch: Đất Giáo dục.
- Xây dựng trường tiểu học với quy mô 03 tầng, 30 phòng học và các phòng chức năng, hồ bơi, sân tập TDTT.</t>
  </si>
  <si>
    <t>Quy hoạch: Đất Giáo dục.
 - Xây dựng trường trung học cơ sở với quy mô 04 tầng, 45 phòng học và các phòng chức năng, hồ bơi, sân tập TDTT. Lắp đặt trang thiết bị đạt chuẩn, hiện đại phục vụ giảng dạy và học tập</t>
  </si>
  <si>
    <t>Quy hoạch: Đất Giáo dục.
 -Xây dựng trường tiểu học với quy mô 03 tầng, 30 phòng học và các phòng chức năng, hồ bơi, sân tập TDTT. Lắp đặt trang thiết bị đạt chuẩn, hiện đại phục vụ giảng dạy và học tập.</t>
  </si>
  <si>
    <t>Quy hoạch: Đất Giáo dục.
- Xây dựng trường tiểu học với quy mô 03 tầng, 30 phòng học và các phòng chức năng, hồ bơi, sân tập TDTT. Lắp đặt trang thiết bị đạt chuẩn, hiện đại phục vụ giảng dạy và học tập.</t>
  </si>
  <si>
    <t>Quy hoạch: Đất Giáo dục.
- Xây dựng trường trung học cơ sở với quy mô 04 tầng, 45 phòng học và các phòng chức năng, hồ bơi, sân tập TDTT. Lắp đặt trang thiết bị đạt chuẩn, hiện đại phục vụ giảng dạy và học tập</t>
  </si>
  <si>
    <t>Quy hoạch: Đất Giáo dục.
- Xây dựng trường mầm non với quy mô 03 tầng, 20 phòng học và các phòng chức năng, hồ bơi. 
- Lắp đặt trang thiết bị đạt chuẩn, hiện đại phục vụ giảng dạy và học tập.</t>
  </si>
  <si>
    <t>Quy hoạch: Đất Giáo dục.
- Xây dựng trường trung học cơ sở với quy mô 04 tầng, 45 phòng học và các phòng chức năng, hồ bơi, sân tập TDTT. Lắp đặt trang thiết bị đạt chuẩn, hiện đại phục vụ giảng dạy và học tập.</t>
  </si>
  <si>
    <t>Quy hoạch: Đất Giáo dục.
- Xây dựng trường trung học phổ thông với quy mô 04 tầng, 45 phòng học và các phòng chức năng, hồ bơi, sân tập TDTT. Lắp đặt trang thiết bị đạt chuẩn, hiện đại phục vụ giảng dạy và học tập.</t>
  </si>
  <si>
    <t>Ủy ban nhân dân Quận 8
Địa chỉ: 04 Dương Quang Đông, Phường 5, Quận 8, Thành phố Hồ Chí Minh
Điện thoại: (028) 5431 1355;
Email: q8@tphcm.gov.vn;
website: http://www.quan8.hochiminhcity.gov.vn/</t>
  </si>
  <si>
    <t>Ủy ban nhân dân Quận 12
Địa chỉ: 1 đường Lê Thị Riêng, Thới An, Quận 12, Thành phố Hồ Chí Minh
ĐT: (028) 39826312;
Email: q12@tphcm.gov.vn;
Website:
www.quan12.hochiminhcity.gov.vn</t>
  </si>
  <si>
    <t xml:space="preserve">Ủy ban nhân dân Quận Gò Vấp
Địa chỉ: 332 Quang Trung, Phường 10, quận Gò Vấp;
Điện thoại: 028.38941.929
Email: govap@tphcm.gov.vn
</t>
  </si>
  <si>
    <t>Ủy ban nhân dân Quận 7
Địa chỉ: 7 Tân Phú, Quận 7, Thành phố Hồ Chí Minh
Điện thoại: (028) 3785 1032;
Email: q7@tphcm.gov.vn
Website: 
www.quan7.hochiminhcity.gov.vn</t>
  </si>
  <si>
    <t>Stt</t>
  </si>
  <si>
    <t>Vị trí thửa đất giáo dục</t>
  </si>
  <si>
    <t>Quậnn/ huyện/TP</t>
  </si>
  <si>
    <t>Quy mô đầu tư</t>
  </si>
  <si>
    <r>
      <t xml:space="preserve">Quyết định chấp thuận chủ trương đầu tư/giao đất của Thành phố
</t>
    </r>
    <r>
      <rPr>
        <sz val="14"/>
        <rFont val="Times New Roman"/>
        <family val="1"/>
      </rPr>
      <t>(Số, ngày, tháng, năm)</t>
    </r>
  </si>
  <si>
    <t>Cấp học</t>
  </si>
  <si>
    <r>
      <t xml:space="preserve">Diện tích đất
</t>
    </r>
    <r>
      <rPr>
        <sz val="14"/>
        <rFont val="Times New Roman"/>
        <family val="1"/>
      </rPr>
      <t>(m</t>
    </r>
    <r>
      <rPr>
        <vertAlign val="superscript"/>
        <sz val="14"/>
        <rFont val="Times New Roman"/>
        <family val="1"/>
      </rPr>
      <t>2</t>
    </r>
    <r>
      <rPr>
        <sz val="14"/>
        <rFont val="Times New Roman"/>
        <family val="1"/>
      </rPr>
      <t>)</t>
    </r>
  </si>
  <si>
    <t>Khu Riviera Point</t>
  </si>
  <si>
    <t>Công Ty TNHH Riviera Point</t>
  </si>
  <si>
    <t>Lô P3 Khu TM Riviera Point, phường Tân Phú</t>
  </si>
  <si>
    <t>Quận 7</t>
  </si>
  <si>
    <t>THCS</t>
  </si>
  <si>
    <t>diện tích đất
(m2)</t>
  </si>
  <si>
    <t>Quyết định số 138/QĐ-UBND Thành Phố</t>
  </si>
  <si>
    <t>Khu nhà ở phường Phú Mỹ (Công ty kinh doanh nhà Chợ Lớn)</t>
  </si>
  <si>
    <t>Công ty cổ phần đầu tư và địa ốc Sài Gòn Chợ Lớn</t>
  </si>
  <si>
    <t>Phường Phú Mỹ</t>
  </si>
  <si>
    <t>Trưởng Tiểu học</t>
  </si>
  <si>
    <t>Quyết định số 500/QĐ-TTg ngày 29/5/2000</t>
  </si>
  <si>
    <t>Công ty cổ phần Bất động sản Khải Thịnh</t>
  </si>
  <si>
    <t>Phường Phú Thuận</t>
  </si>
  <si>
    <t>Trường mầm non</t>
  </si>
  <si>
    <t>3.000</t>
  </si>
  <si>
    <t xml:space="preserve">Khu nhà ở tại phường Phú Thuận (Công ty Tấn Trường khu 2: 35.297m2) </t>
  </si>
  <si>
    <t>Công ty TNHH Tấn Trường</t>
  </si>
  <si>
    <t>1.500</t>
  </si>
  <si>
    <t>2968/QĐ 24/6/2004
Thu hồi và giao đất</t>
  </si>
  <si>
    <t xml:space="preserve">Dự án Khu Công viên Văn hóa phía Nam Tạ Quang Bửu </t>
  </si>
  <si>
    <t>Công ty Cổ phần Thương mại Dịch vụ Xây dựng Kinh doanh nhà Vạn Thái</t>
  </si>
  <si>
    <t>Phường 4</t>
  </si>
  <si>
    <t>Quận 8</t>
  </si>
  <si>
    <t>Tiểu học</t>
  </si>
  <si>
    <t>4583/QĐ-UBND 01/9/2016</t>
  </si>
  <si>
    <t>Dự án Diamond Riverside</t>
  </si>
  <si>
    <t>Công ty Cổ phần Đầu tư Năm Bảy Bảy</t>
  </si>
  <si>
    <t>Phường 16</t>
  </si>
  <si>
    <t>5483/QĐ-UBND 17/10/2017</t>
  </si>
  <si>
    <t>Khu nhà ở BMT A</t>
  </si>
  <si>
    <t>Công ty Cổ phần Địa ốc 8</t>
  </si>
  <si>
    <t>Phường 6</t>
  </si>
  <si>
    <t>Mầm non</t>
  </si>
  <si>
    <t>1245/QĐ-UB-KT 10/3/1998</t>
  </si>
  <si>
    <t>Khu dân cư Hai Thành</t>
  </si>
  <si>
    <t>Công ty Trách nhiệm hữu hạn Sản xuất Kinh doanh Hai Thành</t>
  </si>
  <si>
    <t>Phường 7</t>
  </si>
  <si>
    <t>Khu nhà ở Phú Lợi</t>
  </si>
  <si>
    <t>Công ty TNHH Xây dựng Thương mại Dinh doanh nhà Minh Sơn</t>
  </si>
  <si>
    <t>Khu tái định cư Bến Lức</t>
  </si>
  <si>
    <t>Công ty Cổ phần Xây dựng – Thương mại Phú Mỹ Lợi</t>
  </si>
  <si>
    <t>Khu tái định cư Bình Điền</t>
  </si>
  <si>
    <t>Khu dân cư Phú Lợi</t>
  </si>
  <si>
    <t>Công ty Cổ phần Đầu tư và Địa ốc Sài Gòn Chợ Lớn</t>
  </si>
  <si>
    <t>Khu nhà ở P7</t>
  </si>
  <si>
    <t>Công ty Trách nhiệm hữu hạn Sản xuất Xây dựng Thương mại Ứng Thành</t>
  </si>
  <si>
    <t>Khu nhà ở P16</t>
  </si>
  <si>
    <t>Công ty Trách nhiệm hữu hạn Xây dựng Thương mại Kinh doanh nhà Nhật Minh</t>
  </si>
  <si>
    <t>NBB Garden 3</t>
  </si>
  <si>
    <t>Công ty Cổ phần Cổ phần Đầu tư Năm Bảy Bảy</t>
  </si>
  <si>
    <t>Mầm non - Tiểu học</t>
  </si>
  <si>
    <t>5597/UBND-ĐT 10/10/2016</t>
  </si>
  <si>
    <t>Khu nhà ở Tiến Phước</t>
  </si>
  <si>
    <t>Công ty CP Bất Động Sản Tiến Phước</t>
  </si>
  <si>
    <t>Phường An Phú Đông</t>
  </si>
  <si>
    <t>Trường THCS</t>
  </si>
  <si>
    <t>QĐ số 5608/QĐ-UBND ngày 25/10/2016, số 3464/QĐ-UBND ngày 03/7/2017</t>
  </si>
  <si>
    <t>Dự án Khu nhà ở Gò Sao</t>
  </si>
  <si>
    <t>Công ty TNHH MTV Đầu tư và phát triển Gia Cư</t>
  </si>
  <si>
    <t>Phường Thạnh Xuân</t>
  </si>
  <si>
    <t>Trường Mầm non</t>
  </si>
  <si>
    <t>Được UBND/TP cấp GCN số CT06224 ngày 06/4/2011, chưa giao đất theo dự án</t>
  </si>
  <si>
    <t>Trường Tiểu học</t>
  </si>
  <si>
    <t>Dự án Khu nhà ở Sài Gòn - Gia Định</t>
  </si>
  <si>
    <t>Công ty Cổ phần Địa ốc Sài Gòn - Gia Định</t>
  </si>
  <si>
    <t>Phường Thới An</t>
  </si>
  <si>
    <t>QĐ số 1065/QĐ-UB ngày 24/3/2003 của UBND/TP</t>
  </si>
  <si>
    <t>Dự án Khu nhà ở Phú Nhuận</t>
  </si>
  <si>
    <t>Công ty TNHH MTV XD&amp;KD Nhà Phú Nhuận</t>
  </si>
  <si>
    <t>Trường Mầm non (vị trí 1)</t>
  </si>
  <si>
    <t>QĐ số 8785/QĐ-UB ngày 24/12/2001 UBND/TP</t>
  </si>
  <si>
    <t>Trường Mầm non (vị trí 2)</t>
  </si>
  <si>
    <t>Dự án Khu nhà ở Công ty Cao Phú Thịnh</t>
  </si>
  <si>
    <t>Công ty CP XD Kinh doanh phát triển nhà xưởng Cao Phú Thịnh</t>
  </si>
  <si>
    <t>QĐ số 2314/QĐ-UB ngày 21/5/2004</t>
  </si>
  <si>
    <t>Dự án KDC Hà Đô</t>
  </si>
  <si>
    <t>Công ty CP Tập đoàn Hà Đô</t>
  </si>
  <si>
    <t>QĐ số 4399/QĐ-UBND ngày 16/8/2017 chấp thuận đầu tư dự án</t>
  </si>
  <si>
    <t>Dự án Khu nhà ở Tân Nhã Vinh</t>
  </si>
  <si>
    <t xml:space="preserve"> Công ty TNHH Sản xuất Thương mại Tân Nhã Vinh</t>
  </si>
  <si>
    <t>741,2</t>
  </si>
  <si>
    <t>QĐ số 568/QĐ-UBND ngày 10/02/2006</t>
  </si>
  <si>
    <t>Dự án Khu nhà ở TM12</t>
  </si>
  <si>
    <t>Công ty TNHH Xây dựng và Thương mại 12</t>
  </si>
  <si>
    <t>Phường Hiệp Thành</t>
  </si>
  <si>
    <t>402/QĐ-UB ngày 05/02/2004</t>
  </si>
  <si>
    <t>Dự án khu nhà ở Công ty Đình Khiêm</t>
  </si>
  <si>
    <t>Công ty TNHH Thương mại Đình Khiêm</t>
  </si>
  <si>
    <t>QĐ số 2658/QD-UBND ngày 06/6/2015 chấp thuận đầu tư dự án</t>
  </si>
  <si>
    <t>Dự án Khu nhà ở Tân Tiến</t>
  </si>
  <si>
    <t>Công ty CP Đầu tư XD và May thêu Tân Tiến</t>
  </si>
  <si>
    <t>Phường Tân Thới Hiệp</t>
  </si>
  <si>
    <t>Trường Mầm non Tân Thới Hiệp</t>
  </si>
  <si>
    <t>4109/QĐ-UB ngày 08/10/2002</t>
  </si>
  <si>
    <t>Trường Tiểu học Tân Thới Hiệp 1</t>
  </si>
  <si>
    <t>Dự án khu nhà ở Công ty Hưng Ngân</t>
  </si>
  <si>
    <t>Công ty CP Nhà Hưng Ngân</t>
  </si>
  <si>
    <t>Phường Tân Chánh Hiệp</t>
  </si>
  <si>
    <t>476/QĐ-UBND ngày 28/01/2013 cho chuyển mục đích 23.042,7m²/27.559,6m²</t>
  </si>
  <si>
    <t>Dự án Khu nhà ở Công ty Đất Lành</t>
  </si>
  <si>
    <t>Công ty TNHH Địa ốc Đất Lành</t>
  </si>
  <si>
    <t>Phường Đông Hưng Thuận</t>
  </si>
  <si>
    <t>Trường Mầm non Đông Hưng Thuận 3</t>
  </si>
  <si>
    <t>Dự án khu nhà ở Đồng Phượng</t>
  </si>
  <si>
    <t xml:space="preserve"> Công ty TNHH Xây dựng Thương mại Dịch vụ Sản xuất Đồng Phượng</t>
  </si>
  <si>
    <t>QĐ số 2732/QĐ-UB ngày 14/6/2004 của UBNDTP</t>
  </si>
  <si>
    <t>Dự án Khu dân cư An Sương</t>
  </si>
  <si>
    <t>Công ty CP Phát triển và Kinh doanh nhà</t>
  </si>
  <si>
    <t>Phường Tân Hưng Thuận</t>
  </si>
  <si>
    <t>Trường Mầm non (ô phố 3.1)</t>
  </si>
  <si>
    <t>56/QĐ-TTg ngày 12/01/2011 của Thủ tướng CP; 6767/QĐ-UBND ngày 27/12/2016</t>
  </si>
  <si>
    <t>Trường Mầm non (ô phố 3.2)</t>
  </si>
  <si>
    <t>Trường Tiểu học (ô phố 3.3)</t>
  </si>
  <si>
    <t>Dự án khu nhà ở Phúc Phúc Yên</t>
  </si>
  <si>
    <t>Công ty TNHH MTV Đầu tư Phúc Phúc Yên</t>
  </si>
  <si>
    <t>Phường Tân Thới Nhất</t>
  </si>
  <si>
    <t>2054/QĐ-UBND ngày 25/4/2016</t>
  </si>
  <si>
    <t>Dự án khu nhà ở Phước Thịnh</t>
  </si>
  <si>
    <t>Công ty TNHH Dệt nhuộm vải Phước Thịnh</t>
  </si>
  <si>
    <t>QĐ số 1072/QĐ-UB ngày 16/3/2004</t>
  </si>
  <si>
    <t>Dự án khu nhà ở Công ty Tecco</t>
  </si>
  <si>
    <t>Công ty CP Đầu tư XD và Ứng dụng công nghệ mới (Tecco)</t>
  </si>
  <si>
    <t>2080/QĐ-UBND ngày 28/4/2014</t>
  </si>
  <si>
    <t>Dự án khu nhà ở Công ty Minh Nguyên Long</t>
  </si>
  <si>
    <t>Công ty TNHH Minh Nguyên Long</t>
  </si>
  <si>
    <t>3073/QĐ-UBND ngày 12/6/2012</t>
  </si>
  <si>
    <t>Khu nhà ở thuộc khu dân cư Bình Hòa</t>
  </si>
  <si>
    <t>Công ty TNHH MTV Đầu tư và Xây dựng Tân Thuận</t>
  </si>
  <si>
    <t>Hẻm 69 Đặng Thùy Trâm, Phường 13</t>
  </si>
  <si>
    <t>quận Bình Thạnh</t>
  </si>
  <si>
    <t>- Quyết định 4910/QĐ-UB-QLDA ngày 22/9/1998 về việc đâu tư dự án hạ tầng khu nhà ở Bình Hòa của Công ty Xây dựng thương mại Bình Thạnh  thuộc Ban Tài chánh quản trị Thành ủy
- Quyết định 1887/QĐ-UB-QLDA ngày 02/4/1999 về duyệt dự án đầu tư khu nhà ở Bình Hòa (phần phục vụ tái định cư) của Công ty Xây dựng thương mại Bình Thạnh  thuộc Ban Tài chánh quản trị Thành ủy</t>
  </si>
  <si>
    <t>Phường 13, giáp rạch Lăng</t>
  </si>
  <si>
    <t>Khu dân cư Bình Hòa</t>
  </si>
  <si>
    <t>Công ty cổ phần xây dựng và kinh doanh nhà Kim Sơn</t>
  </si>
  <si>
    <t>-Quyết định 4669/QĐ-UB-QLDA ngày 10/9/1998 về cấp giấy phép đầu tư cho Công ty Cổ phần Xây dựng và kinh doanh nhà Kim Sơn
-Quyết định 4907/QĐ-UB-QLDA ngày 22/9/1998 về cấp giấy phép đầu tư cho Công ty Cổ phần Xây dựng và kinh doanh nhà Kim Sơn</t>
  </si>
  <si>
    <t>Khu dân cư Thương mại Bình Hòa</t>
  </si>
  <si>
    <t>Phường 13</t>
  </si>
  <si>
    <t>nhà trẻ, mẫu giáo</t>
  </si>
  <si>
    <t>Công văn số 105/UB-QLĐT ngày 4/4/1996 về về việc chấp thuận cho Công ty Xây dựng Bình Thạnh xây dựng khu đô thị dân cư và thương mại Bình Hòa diện tích 16,7315 ha tại Phường 13, quận Bình Thạnh</t>
  </si>
  <si>
    <t>Khu nhà ở Bắc Đinh Bộ Lĩnh</t>
  </si>
  <si>
    <t>Công ty TNHH MTV Địa ốc Bình Thạnh</t>
  </si>
  <si>
    <t>Hẻm 220 Nguyễn Xí, Phường 26</t>
  </si>
  <si>
    <t>Dự án đầu tư xây dựng cụm 08 chung cư lô số Cư xá Thanh Đa</t>
  </si>
  <si>
    <t>Công ty CP
 phát triển nhà Thanh Đa</t>
  </si>
  <si>
    <t>17/49 Thanh Đa, Phường 27</t>
  </si>
  <si>
    <t>Quyết định 4686/QĐ-UBND ngày 22/12/2020 của Ủy ban nhân dân Thành phố về chấp thuận đầu tư giai đoạn 1 lô IV - VI thuộc dự án đầu tư xây dựng cụm 08 chung cư lô số Cư xá Thanh Đa, Phường 27, quận Bình Thạnh do Công ty CP Phát triển nhà Thanh Đa làm chủ đầu tư</t>
  </si>
  <si>
    <t>Khu nhà ở tại phường An Lạc do Công ty TNHH TM SX Tiến Hùng làm chủ đầu tư (nay là dự án chung cư Ehome 3)</t>
  </si>
  <si>
    <t xml:space="preserve">Công ty Cổ phần Đầu tư Nam Long </t>
  </si>
  <si>
    <t>Tại dự án chung cư Ehome 3, phường An Lạc</t>
  </si>
  <si>
    <t>quận Bình Tân</t>
  </si>
  <si>
    <t xml:space="preserve">Tiểu học </t>
  </si>
  <si>
    <t xml:space="preserve">QĐ số 1794/QĐ-UBND ngày 12/4/2014 của UBND TP về chấp thuận đầu tư dự án Khu nhà ở Tiến Hùng. </t>
  </si>
  <si>
    <t>Khu nhà ở Hương Lộ 5</t>
  </si>
  <si>
    <t>Tại dự án, phường An Lạc</t>
  </si>
  <si>
    <t xml:space="preserve">Nhà trẻ mẫu giáo </t>
  </si>
  <si>
    <t xml:space="preserve">Khu nhà ở Xuân Thành Linh </t>
  </si>
  <si>
    <t xml:space="preserve">Công ty TNHH Xây dựng Kinh doanh nhà Xuân Thành Linh </t>
  </si>
  <si>
    <t>Tại dự án, phường Bình Trị Đông.</t>
  </si>
  <si>
    <t>Bản chấp thuận dự án đầu tư số 218/KHĐT-XD ngày 09/8/2001 của SỞ Kế hoạch và Đầu tư</t>
  </si>
  <si>
    <t xml:space="preserve">Khu dân cư hoán đổi đất 17,7 ha </t>
  </si>
  <si>
    <t xml:space="preserve">Công ty Cổ phần Đầu tư và Công nghiệp Tân Tạo </t>
  </si>
  <si>
    <t>tại dự án</t>
  </si>
  <si>
    <t>Trường tiểu học</t>
  </si>
  <si>
    <t>Khu dân cư Vĩnh Lộc 110 ha</t>
  </si>
  <si>
    <t>Công ty TNHH MTV DV CI Quận 5</t>
  </si>
  <si>
    <t>Tại dự án, phường Bình Hưng Hòa B</t>
  </si>
  <si>
    <t>Trường quốc tế</t>
  </si>
  <si>
    <t xml:space="preserve">Khu C - Khu dân cư An Lạc - Bình Trị Đông </t>
  </si>
  <si>
    <t xml:space="preserve">Công ty CP ĐT XD Bình Chánh (nay là Công ty TNHH MTV Đầ tư Kinh doanh nhà Khang Phúc) </t>
  </si>
  <si>
    <t>Cuối đường Vành Đai Trong, hướng ra Tỉnh Lộ 10, phường Bình Trị đông B</t>
  </si>
  <si>
    <t xml:space="preserve">Nhà trẻ mẫu giáo + Trường cấp 1 </t>
  </si>
  <si>
    <t>3,100 + 3,100</t>
  </si>
  <si>
    <t>Dự án Tiểu khu 2 phía Tây đường Tên Lửa</t>
  </si>
  <si>
    <t xml:space="preserve">Công ty Đầu tư Xây dựng Thanh niên Xung phong </t>
  </si>
  <si>
    <t>Tại dự án, phường Bình Trị Đông B</t>
  </si>
  <si>
    <t>02 khu đất nhà trẻ mẫu giáo</t>
  </si>
  <si>
    <t>3,500 + 6,300</t>
  </si>
  <si>
    <t>Khu nhà ở Quận 10, phường An Lạc</t>
  </si>
  <si>
    <t xml:space="preserve">Công ty Cổ phần Địa ốc 10 </t>
  </si>
  <si>
    <t xml:space="preserve">Khu dân cư Tiến Thắng </t>
  </si>
  <si>
    <t xml:space="preserve">Công ty TNHH Xây dựng Tiến Thắng </t>
  </si>
  <si>
    <t>Tại dự án, phường Tân Tạo A</t>
  </si>
  <si>
    <t>Khu dân cư Vạn Phát Hưng</t>
  </si>
  <si>
    <t>Cty Cổ phần Vạn Phát Hưng</t>
  </si>
  <si>
    <t>xã Phú Xuân (Lô G)</t>
  </si>
  <si>
    <t>Quyết định số 5692/QĐ-UB ngày 15/12/2010 của UBND Thành phố</t>
  </si>
  <si>
    <t>Khu nhà ở Cảng Sài Gòn</t>
  </si>
  <si>
    <t>Cty xây dựng Công trình Cảng</t>
  </si>
  <si>
    <t>xã Phú Xuân (Lô L)</t>
  </si>
  <si>
    <t>Quyết định số 6421/QĐ-UB ngày 19/12/2005 của UBND Thành phố</t>
  </si>
  <si>
    <t>Khu dân cư Thanh Nhựt</t>
  </si>
  <si>
    <t>Cty TNHH TM-XD-KDN Thanh Nhựt</t>
  </si>
  <si>
    <t>xã Phước Kiển (lô TH)</t>
  </si>
  <si>
    <t>Quyết định số 1341/QĐ-UB ngày 27/3/2017 của UBND Thành phố</t>
  </si>
  <si>
    <t>Khu dân cư Tổng cục V</t>
  </si>
  <si>
    <t>Tổng cục V – Bộ Công an</t>
  </si>
  <si>
    <t>xã Phước Kiển (lô GD)</t>
  </si>
  <si>
    <t>Quyết định số 1580/QĐ-UB ngày 02/4/2014 của UBND Thành phố</t>
  </si>
  <si>
    <t>Khu dân cư Vina Nam Phú</t>
  </si>
  <si>
    <t>Cty TNHH Vina Nam Phú</t>
  </si>
  <si>
    <t>Quyết định số 4531/QĐ-UB ngày 06/10/2006 của UBND Thành phố</t>
  </si>
  <si>
    <t xml:space="preserve">Khu dân cư Nhơn Đức - Vạn Phát Hưng, </t>
  </si>
  <si>
    <t>Cty Cồ phần Vạn Phát Hưng</t>
  </si>
  <si>
    <t>xã Nhơn Đức (lô CC1)</t>
  </si>
  <si>
    <t>Quyết định số 3615/QĐ-UB ngày 25/7/2015 của UBND Thành phố</t>
  </si>
  <si>
    <t>Khu dân cư Long Thới - Nhơn Đức</t>
  </si>
  <si>
    <t>Cty Cổ phần đầu tư kinh doanh Nhà (Intresco)</t>
  </si>
  <si>
    <t>xã Long Thới và xã Nhơn Đức
(lô A63)</t>
  </si>
  <si>
    <t xml:space="preserve">Mầm non 
</t>
  </si>
  <si>
    <t>Công văn số 4991/UBND-ĐTMT ngày 19/9/2013 của UBND Thành phố</t>
  </si>
  <si>
    <t>(lô A64)</t>
  </si>
  <si>
    <t>(lô B38)</t>
  </si>
  <si>
    <t>Khu dân cư Gia Hòa, Xã Phong Phú</t>
  </si>
  <si>
    <t>DNTN XD và KD Gia Hòa</t>
  </si>
  <si>
    <t>xã Phong Phú</t>
  </si>
  <si>
    <t>Khu dân cư Hồ Bắc, Xã Tân Kiên</t>
  </si>
  <si>
    <t>Công ty TNHH thương mại xây dựng kinh doanh nhà Hồ Bắc</t>
  </si>
  <si>
    <t>xã Tân Kiên</t>
  </si>
  <si>
    <t xml:space="preserve">Quyết định số 1016/QĐ-UBND ngày 10 tháng 3 năm 2015 của  Ủy ban nhân dân Thành phố </t>
  </si>
  <si>
    <t>Khu dân cư Đồng Danh, Xã Vĩnh Lộc A</t>
  </si>
  <si>
    <t>Công ty TNHH ĐĐTVTK KDN Đồng Danh</t>
  </si>
  <si>
    <t>xã Vĩnh Lộc A</t>
  </si>
  <si>
    <t>Khu dân cư Đại Phúc</t>
  </si>
  <si>
    <t>Công ty cổ phần Xây Dựng Kinh Doanh Nhà Đại Phúc</t>
  </si>
  <si>
    <t>xã Bình Hưng</t>
  </si>
  <si>
    <t>Khu dân cư Huỳnh Thông</t>
  </si>
  <si>
    <t>Công ty TNHH TMDV BĐS Huỳnh Thông</t>
  </si>
  <si>
    <t>xã Tân Nhựt</t>
  </si>
  <si>
    <t>Địa phương đang rà soát lại</t>
  </si>
  <si>
    <t>Tên Nhà đầu tư</t>
  </si>
  <si>
    <t>Đầu mối liên hệ</t>
  </si>
  <si>
    <t>UBND Quận 7</t>
  </si>
  <si>
    <t>Khu nhà ở (Công ty Khải Vy (Khải Thịnh)</t>
  </si>
  <si>
    <t>UBND huyện Bình Chánh</t>
  </si>
  <si>
    <t>UBND huyện Nhà Bè</t>
  </si>
  <si>
    <t>UBND Quận 12</t>
  </si>
  <si>
    <t>UBND Quận 8</t>
  </si>
  <si>
    <t>UBND quận Bình Tân</t>
  </si>
  <si>
    <t>UBND quận Bình Thạnh</t>
  </si>
  <si>
    <t>QĐ số 4851/QĐ-UBND ngày 29/10/2010 cho chuyển mục đích một phần; Phần đất quy hoạch trường học chưa được giao đất</t>
  </si>
  <si>
    <t>6261/UBND-ĐTMT 06/12/2010
2482/UBND-ĐTMT 27/05/2013; 4139/UBND-ĐTMT ngày 21/7/2015 QĐ 352/QĐ-UBND 23/01/2017</t>
  </si>
  <si>
    <t>Tên dự án
(23 dự án)</t>
  </si>
  <si>
    <t>Tên dự án khu dân cư 
(69 dự án)</t>
  </si>
  <si>
    <r>
      <t xml:space="preserve">PHỤ LỤC 1
DANH MỤC DỰ ÁN LĨNH VỰC GIÁO DỤC - ĐÀO TẠO THU HÚT ĐẦU TƯ GIAI ĐOẠN 2024 - 2025
</t>
    </r>
    <r>
      <rPr>
        <b/>
        <i/>
        <sz val="20"/>
        <rFont val="Times"/>
        <charset val="163"/>
      </rPr>
      <t xml:space="preserve">(Kèm theo Quyết định 4448/QĐ-UBND ngày 08 tháng 10 năm 2024 của Ủy ban nhân dân Thành phố)
</t>
    </r>
  </si>
  <si>
    <r>
      <t xml:space="preserve">PHỤ LỤC 2
</t>
    </r>
    <r>
      <rPr>
        <b/>
        <sz val="20"/>
        <rFont val="Times New Roman"/>
        <family val="1"/>
      </rPr>
      <t xml:space="preserve">DANH MỤC QUỸ ĐẤT GIÁO DỤC TRONG CÁC KHU DỰ ÁN PHÁT TRIỂN DÂN CƯ 
ĐÃ ĐƯỢC THÀNH PHỐ CHẤP THUẬN GIAO CHO DOANH NGHIỆP LÀM CHỦ ĐẦU TƯ NHƯNG </t>
    </r>
    <r>
      <rPr>
        <b/>
        <u/>
        <sz val="20"/>
        <rFont val="Times New Roman"/>
        <family val="1"/>
      </rPr>
      <t>CHƯA THỰC HIỆN</t>
    </r>
  </si>
  <si>
    <t>ỦY BAN NHÂN DÂN</t>
  </si>
  <si>
    <t>THÀNH PHỐ HỒ CHÍ MINH</t>
  </si>
  <si>
    <t>SỞ GIÁO DỤC VÀ ĐÀO TẠO</t>
  </si>
  <si>
    <t>CỘNG HÒA XÃ HỘI CHỦ NGHĨA VIỆT NAM</t>
  </si>
  <si>
    <t>Độc lập - Tự do - Hạnh phúc</t>
  </si>
  <si>
    <t>DANH MỤC QUỸ ĐẤT GIÁO DỤC
KÊU GỌI ĐẦU TƯ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</si>
</sst>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_(* #,##0.00_);_(* \(#,##0.00\);_(* &quot;-&quot;??_);_(@_)"/>
    <numFmt numFmtId="165" formatCode="_-* #,##0.00_-;\-* #,##0.00_-;_-* &quot;-&quot;??_-;_-@_-"/>
    <numFmt numFmtId="166" formatCode="_(* #,##0_);_(* \(#,##0\);_(* &quot;-&quot;??_);_(@_)"/>
    <numFmt numFmtId="167" formatCode="_(* #.##0.00_);_(* \(#.##0.00\);_(* &quot;-&quot;??_);_(@_)"/>
    <numFmt numFmtId="168" formatCode="_-* #,##0\ _₫_-;\-* #,##0\ _₫_-;_-* &quot;-&quot;??\ _₫_-;_-@_-"/>
    <numFmt numFmtId="169" formatCode="#,##0.0"/>
  </numFmts>
  <fonts count="54">
    <font>
      <sz val="11"/>
      <color theme="1"/>
      <name val="Calibri"/>
      <family val="2"/>
      <scheme val="minor"/>
    </font>
    <font>
      <sz val="11"/>
      <color theme="1"/>
      <name val="Calibri"/>
      <family val="2"/>
      <charset val="163"/>
      <scheme val="minor"/>
    </font>
    <font>
      <b/>
      <sz val="14"/>
      <color theme="1"/>
      <name val="Times New Roman"/>
      <family val="1"/>
      <charset val="163"/>
    </font>
    <font>
      <sz val="11"/>
      <color theme="1"/>
      <name val="Calibri"/>
      <family val="2"/>
      <scheme val="minor"/>
    </font>
    <font>
      <sz val="11"/>
      <color indexed="8"/>
      <name val="Calibri"/>
      <family val="2"/>
    </font>
    <font>
      <b/>
      <sz val="16"/>
      <color theme="1"/>
      <name val="Times New Roman"/>
      <family val="1"/>
      <charset val="163"/>
    </font>
    <font>
      <sz val="13"/>
      <name val="Times New Roman"/>
      <family val="1"/>
    </font>
    <font>
      <sz val="13"/>
      <name val="Times New Roman"/>
      <family val="1"/>
      <charset val="163"/>
    </font>
    <font>
      <sz val="10"/>
      <name val="Arial"/>
      <family val="2"/>
    </font>
    <font>
      <sz val="13"/>
      <color theme="1"/>
      <name val="Times New Roman"/>
      <family val="1"/>
      <charset val="163"/>
    </font>
    <font>
      <sz val="12"/>
      <name val=".VnTime"/>
      <family val="2"/>
    </font>
    <font>
      <sz val="13"/>
      <color theme="1"/>
      <name val="Times New Roman"/>
      <family val="1"/>
    </font>
    <font>
      <sz val="13"/>
      <color theme="1"/>
      <name val="Calibri"/>
      <family val="2"/>
      <scheme val="minor"/>
    </font>
    <font>
      <b/>
      <sz val="11"/>
      <color theme="1"/>
      <name val="Calibri"/>
      <family val="2"/>
      <charset val="163"/>
      <scheme val="minor"/>
    </font>
    <font>
      <b/>
      <sz val="13"/>
      <name val="Times New Roman"/>
      <family val="1"/>
    </font>
    <font>
      <i/>
      <sz val="14"/>
      <color theme="1"/>
      <name val="Times New Roman"/>
      <family val="1"/>
    </font>
    <font>
      <b/>
      <sz val="13"/>
      <color rgb="FFFF0000"/>
      <name val="Times New Roman"/>
      <family val="1"/>
    </font>
    <font>
      <b/>
      <sz val="13"/>
      <color rgb="FF000000"/>
      <name val="Times New Roman"/>
      <family val="1"/>
    </font>
    <font>
      <sz val="13"/>
      <color rgb="FF000000"/>
      <name val="Times New Roman"/>
      <family val="1"/>
    </font>
    <font>
      <b/>
      <sz val="13"/>
      <color theme="1"/>
      <name val="Times New Roman"/>
      <family val="1"/>
    </font>
    <font>
      <sz val="13"/>
      <color indexed="8"/>
      <name val="Times New Roman"/>
      <family val="1"/>
    </font>
    <font>
      <b/>
      <sz val="13"/>
      <color indexed="8"/>
      <name val="Times New Roman"/>
      <family val="1"/>
    </font>
    <font>
      <sz val="11"/>
      <color indexed="8"/>
      <name val="Calibri"/>
      <family val="2"/>
      <charset val="163"/>
    </font>
    <font>
      <sz val="12"/>
      <name val="Times New Roman"/>
      <family val="1"/>
      <charset val="163"/>
    </font>
    <font>
      <sz val="13"/>
      <color rgb="FF006100"/>
      <name val="Times New Roman"/>
      <family val="2"/>
      <charset val="163"/>
    </font>
    <font>
      <sz val="13"/>
      <name val="Times"/>
      <family val="1"/>
    </font>
    <font>
      <b/>
      <sz val="13"/>
      <name val="Times"/>
      <family val="1"/>
    </font>
    <font>
      <sz val="14"/>
      <name val="Times New Roman"/>
      <family val="1"/>
    </font>
    <font>
      <sz val="22"/>
      <name val="Times New Roman"/>
      <family val="1"/>
    </font>
    <font>
      <b/>
      <sz val="26"/>
      <name val="Times New Roman"/>
      <family val="1"/>
    </font>
    <font>
      <sz val="26"/>
      <name val="Times New Roman"/>
      <family val="1"/>
    </font>
    <font>
      <b/>
      <sz val="14"/>
      <name val="Times New Roman"/>
      <family val="1"/>
    </font>
    <font>
      <vertAlign val="superscript"/>
      <sz val="14"/>
      <name val="Times New Roman"/>
      <family val="1"/>
    </font>
    <font>
      <sz val="14"/>
      <color theme="1"/>
      <name val="Times New Roman"/>
      <family val="1"/>
    </font>
    <font>
      <sz val="14"/>
      <name val="Calibri"/>
      <family val="2"/>
      <charset val="163"/>
      <scheme val="minor"/>
    </font>
    <font>
      <sz val="14"/>
      <name val="Times"/>
      <family val="2"/>
    </font>
    <font>
      <sz val="11"/>
      <name val="Calibri Light"/>
      <family val="1"/>
      <scheme val="major"/>
    </font>
    <font>
      <sz val="13"/>
      <name val="Calibri Light"/>
      <family val="1"/>
      <scheme val="major"/>
    </font>
    <font>
      <sz val="8"/>
      <name val="Calibri Light"/>
      <family val="1"/>
      <scheme val="major"/>
    </font>
    <font>
      <sz val="5"/>
      <name val="Calibri Light"/>
      <family val="1"/>
      <scheme val="major"/>
    </font>
    <font>
      <sz val="11"/>
      <name val="Times"/>
      <family val="1"/>
    </font>
    <font>
      <b/>
      <sz val="20"/>
      <name val="Times"/>
      <family val="1"/>
    </font>
    <font>
      <sz val="20"/>
      <name val="Times"/>
      <family val="1"/>
    </font>
    <font>
      <b/>
      <sz val="8"/>
      <name val="Calibri Light"/>
      <family val="1"/>
      <scheme val="major"/>
    </font>
    <font>
      <b/>
      <sz val="5"/>
      <name val="Calibri Light"/>
      <family val="1"/>
      <scheme val="major"/>
    </font>
    <font>
      <b/>
      <sz val="11"/>
      <name val="Calibri Light"/>
      <family val="1"/>
      <scheme val="major"/>
    </font>
    <font>
      <sz val="12.5"/>
      <name val="Calibri Light"/>
      <family val="1"/>
      <scheme val="major"/>
    </font>
    <font>
      <sz val="12"/>
      <name val="Calibri Light"/>
      <family val="1"/>
      <scheme val="major"/>
    </font>
    <font>
      <b/>
      <i/>
      <sz val="20"/>
      <name val="Times"/>
      <charset val="163"/>
    </font>
    <font>
      <b/>
      <sz val="20"/>
      <name val="Times New Roman"/>
      <family val="1"/>
    </font>
    <font>
      <b/>
      <u/>
      <sz val="20"/>
      <name val="Times New Roman"/>
      <family val="1"/>
    </font>
    <font>
      <b/>
      <sz val="14"/>
      <color theme="1"/>
      <name val="Times New Roman"/>
      <family val="1"/>
    </font>
    <font>
      <b/>
      <sz val="36"/>
      <color theme="1"/>
      <name val="Times New Roman"/>
      <family val="1"/>
    </font>
    <font>
      <b/>
      <u/>
      <sz val="14"/>
      <color theme="1"/>
      <name val="Times New Roman"/>
      <family val="1"/>
    </font>
  </fonts>
  <fills count="3">
    <fill>
      <patternFill patternType="none"/>
    </fill>
    <fill>
      <patternFill patternType="gray125"/>
    </fill>
    <fill>
      <patternFill patternType="solid">
        <fgColor rgb="FFC6EFCE"/>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27">
    <xf numFmtId="0" fontId="0" fillId="0" borderId="0"/>
    <xf numFmtId="165" fontId="3" fillId="0" borderId="0" applyFont="0" applyFill="0" applyBorder="0" applyAlignment="0" applyProtection="0"/>
    <xf numFmtId="43" fontId="1" fillId="0" borderId="0" applyFont="0" applyFill="0" applyBorder="0" applyAlignment="0" applyProtection="0"/>
    <xf numFmtId="0" fontId="1" fillId="0" borderId="0"/>
    <xf numFmtId="167" fontId="4"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8" fillId="0" borderId="0"/>
    <xf numFmtId="165" fontId="4" fillId="0" borderId="0" applyFont="0" applyFill="0" applyBorder="0" applyAlignment="0" applyProtection="0"/>
    <xf numFmtId="0" fontId="3" fillId="0" borderId="0"/>
    <xf numFmtId="165" fontId="4" fillId="0" borderId="0" applyFont="0" applyFill="0" applyBorder="0" applyAlignment="0" applyProtection="0"/>
    <xf numFmtId="165" fontId="4" fillId="0" borderId="0" applyFont="0" applyFill="0" applyBorder="0" applyAlignment="0" applyProtection="0"/>
    <xf numFmtId="0" fontId="10" fillId="0" borderId="0"/>
    <xf numFmtId="165" fontId="4" fillId="0" borderId="0" applyFont="0" applyFill="0" applyBorder="0" applyAlignment="0" applyProtection="0"/>
    <xf numFmtId="0" fontId="4" fillId="0" borderId="0"/>
    <xf numFmtId="0" fontId="22" fillId="0" borderId="0">
      <alignment vertical="center"/>
    </xf>
    <xf numFmtId="0" fontId="23" fillId="0" borderId="0">
      <alignment vertical="center"/>
    </xf>
    <xf numFmtId="164" fontId="1" fillId="0" borderId="0" applyFont="0" applyFill="0" applyBorder="0" applyAlignment="0" applyProtection="0"/>
    <xf numFmtId="0" fontId="24" fillId="2" borderId="0" applyNumberFormat="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cellStyleXfs>
  <cellXfs count="161">
    <xf numFmtId="0" fontId="0" fillId="0" borderId="0" xfId="0"/>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11" fillId="0" borderId="1" xfId="0" applyFont="1" applyBorder="1" applyAlignment="1">
      <alignment horizontal="center" vertical="center" wrapText="1"/>
    </xf>
    <xf numFmtId="0" fontId="0" fillId="0" borderId="0" xfId="0" applyAlignment="1">
      <alignment horizontal="center"/>
    </xf>
    <xf numFmtId="0" fontId="6" fillId="0" borderId="1" xfId="0" applyFont="1" applyBorder="1" applyAlignment="1">
      <alignment horizontal="center" vertical="center"/>
    </xf>
    <xf numFmtId="0" fontId="6" fillId="0" borderId="1" xfId="0" quotePrefix="1" applyFont="1" applyBorder="1" applyAlignment="1">
      <alignment horizontal="left" vertical="center" wrapText="1"/>
    </xf>
    <xf numFmtId="3" fontId="6" fillId="0" borderId="1" xfId="0" applyNumberFormat="1" applyFont="1" applyBorder="1" applyAlignment="1">
      <alignment horizontal="center" vertical="center" wrapText="1"/>
    </xf>
    <xf numFmtId="0" fontId="13" fillId="0" borderId="0" xfId="0" applyFont="1" applyAlignment="1">
      <alignment vertical="center"/>
    </xf>
    <xf numFmtId="3" fontId="6" fillId="0" borderId="1" xfId="1" applyNumberFormat="1" applyFont="1" applyFill="1" applyBorder="1" applyAlignment="1">
      <alignment horizontal="center" vertical="center" wrapText="1"/>
    </xf>
    <xf numFmtId="0" fontId="7" fillId="0" borderId="1" xfId="0" applyFont="1" applyBorder="1" applyAlignment="1">
      <alignment horizontal="left" vertical="center" wrapText="1"/>
    </xf>
    <xf numFmtId="3" fontId="7" fillId="0" borderId="1" xfId="0" applyNumberFormat="1" applyFont="1" applyBorder="1" applyAlignment="1">
      <alignment horizontal="center" vertical="center" wrapText="1"/>
    </xf>
    <xf numFmtId="3" fontId="11" fillId="0" borderId="1" xfId="0" applyNumberFormat="1" applyFont="1" applyBorder="1" applyAlignment="1">
      <alignment horizontal="center" vertical="center" wrapText="1"/>
    </xf>
    <xf numFmtId="0" fontId="5" fillId="0" borderId="0" xfId="0" applyFont="1" applyAlignment="1">
      <alignment vertical="center"/>
    </xf>
    <xf numFmtId="3" fontId="6" fillId="0" borderId="1" xfId="1" applyNumberFormat="1" applyFont="1" applyFill="1" applyBorder="1" applyAlignment="1">
      <alignment horizontal="right" vertical="center" wrapText="1"/>
    </xf>
    <xf numFmtId="3" fontId="14"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xf>
    <xf numFmtId="0" fontId="18" fillId="0" borderId="1" xfId="0" applyFont="1" applyBorder="1" applyAlignment="1">
      <alignment horizontal="center" vertical="center" wrapText="1"/>
    </xf>
    <xf numFmtId="3" fontId="18" fillId="0" borderId="1" xfId="1" applyNumberFormat="1" applyFont="1" applyFill="1" applyBorder="1" applyAlignment="1">
      <alignment horizontal="center" vertical="center" wrapText="1"/>
    </xf>
    <xf numFmtId="3" fontId="18" fillId="0" borderId="1" xfId="1" applyNumberFormat="1" applyFont="1" applyFill="1" applyBorder="1" applyAlignment="1">
      <alignment horizontal="right" vertical="center" wrapText="1"/>
    </xf>
    <xf numFmtId="0" fontId="19" fillId="0" borderId="1" xfId="0" applyFont="1" applyBorder="1" applyAlignment="1">
      <alignment vertical="center" wrapText="1"/>
    </xf>
    <xf numFmtId="0" fontId="11" fillId="0" borderId="1" xfId="0" applyFont="1" applyBorder="1" applyAlignment="1">
      <alignment vertical="center" wrapText="1"/>
    </xf>
    <xf numFmtId="166" fontId="11" fillId="0" borderId="1" xfId="1" applyNumberFormat="1" applyFont="1" applyFill="1" applyBorder="1" applyAlignment="1">
      <alignment horizontal="center" vertical="center" wrapText="1"/>
    </xf>
    <xf numFmtId="165" fontId="11" fillId="0" borderId="1" xfId="1" applyFont="1" applyFill="1" applyBorder="1" applyAlignment="1">
      <alignment horizontal="center" vertical="center" wrapText="1"/>
    </xf>
    <xf numFmtId="3" fontId="18" fillId="0" borderId="1" xfId="0" applyNumberFormat="1" applyFont="1" applyBorder="1" applyAlignment="1">
      <alignment horizontal="center" vertical="center" wrapText="1"/>
    </xf>
    <xf numFmtId="168" fontId="6" fillId="0" borderId="1" xfId="5" applyNumberFormat="1" applyFont="1" applyFill="1" applyBorder="1" applyAlignment="1">
      <alignment horizontal="center" vertical="center" wrapText="1"/>
    </xf>
    <xf numFmtId="0" fontId="6" fillId="0" borderId="1" xfId="0" applyFont="1" applyBorder="1" applyAlignment="1">
      <alignment horizontal="center" wrapText="1"/>
    </xf>
    <xf numFmtId="43" fontId="6" fillId="0" borderId="1" xfId="5" applyFont="1" applyFill="1" applyBorder="1" applyAlignment="1">
      <alignment horizontal="center" vertical="center" wrapText="1"/>
    </xf>
    <xf numFmtId="3" fontId="18" fillId="0" borderId="1" xfId="0" applyNumberFormat="1" applyFont="1" applyBorder="1" applyAlignment="1">
      <alignment horizontal="right" vertical="center" wrapText="1"/>
    </xf>
    <xf numFmtId="0" fontId="18" fillId="0" borderId="1" xfId="0" applyFont="1" applyBorder="1" applyAlignment="1">
      <alignment horizontal="center" vertical="center"/>
    </xf>
    <xf numFmtId="3" fontId="11" fillId="0" borderId="1" xfId="0" quotePrefix="1" applyNumberFormat="1" applyFont="1" applyBorder="1" applyAlignment="1">
      <alignment horizontal="center" vertical="center" wrapText="1"/>
    </xf>
    <xf numFmtId="0" fontId="11" fillId="0" borderId="1" xfId="0" quotePrefix="1" applyFont="1" applyBorder="1" applyAlignment="1">
      <alignment horizontal="center" vertical="center" wrapText="1"/>
    </xf>
    <xf numFmtId="49" fontId="20" fillId="0" borderId="1" xfId="0" applyNumberFormat="1" applyFont="1" applyBorder="1" applyAlignment="1">
      <alignment horizontal="center" vertical="top" wrapText="1"/>
    </xf>
    <xf numFmtId="0" fontId="20" fillId="0" borderId="1" xfId="0" quotePrefix="1" applyFont="1" applyBorder="1" applyAlignment="1">
      <alignment horizontal="center" vertical="top" wrapText="1"/>
    </xf>
    <xf numFmtId="0" fontId="18" fillId="0" borderId="1" xfId="0" applyFont="1" applyBorder="1" applyAlignment="1">
      <alignment horizontal="left" vertical="center" wrapText="1"/>
    </xf>
    <xf numFmtId="3" fontId="18" fillId="0" borderId="1" xfId="0" applyNumberFormat="1" applyFont="1" applyBorder="1" applyAlignment="1">
      <alignment horizontal="left" vertical="center" wrapText="1"/>
    </xf>
    <xf numFmtId="3" fontId="6" fillId="0" borderId="1" xfId="0" applyNumberFormat="1" applyFont="1" applyBorder="1" applyAlignment="1">
      <alignment horizontal="left" vertical="center" wrapText="1"/>
    </xf>
    <xf numFmtId="0" fontId="11" fillId="0" borderId="1" xfId="0" applyFont="1" applyBorder="1" applyAlignment="1">
      <alignment horizontal="left" vertical="center"/>
    </xf>
    <xf numFmtId="43" fontId="6" fillId="0" borderId="1" xfId="5" applyFont="1" applyFill="1" applyBorder="1" applyAlignment="1">
      <alignment horizontal="left" vertical="center" wrapText="1"/>
    </xf>
    <xf numFmtId="0" fontId="11" fillId="0" borderId="1" xfId="0" applyFont="1" applyBorder="1" applyAlignment="1">
      <alignment horizontal="justify" vertical="center" wrapText="1"/>
    </xf>
    <xf numFmtId="0" fontId="0" fillId="0" borderId="0" xfId="0" applyAlignment="1">
      <alignment horizontal="left"/>
    </xf>
    <xf numFmtId="0" fontId="18" fillId="0" borderId="1" xfId="0" quotePrefix="1" applyFont="1" applyBorder="1" applyAlignment="1">
      <alignment horizontal="left" vertical="center" wrapText="1"/>
    </xf>
    <xf numFmtId="0" fontId="20" fillId="0" borderId="1" xfId="0" applyFont="1" applyBorder="1" applyAlignment="1">
      <alignment horizontal="left" vertical="center" wrapText="1"/>
    </xf>
    <xf numFmtId="0" fontId="11" fillId="0" borderId="1" xfId="0" quotePrefix="1" applyFont="1" applyBorder="1" applyAlignment="1">
      <alignment horizontal="left" vertical="center" wrapText="1"/>
    </xf>
    <xf numFmtId="0" fontId="12" fillId="0" borderId="0" xfId="0" applyFont="1" applyAlignment="1">
      <alignment horizontal="left"/>
    </xf>
    <xf numFmtId="0" fontId="14" fillId="0" borderId="1" xfId="0" applyFont="1" applyBorder="1" applyAlignment="1">
      <alignment vertical="center" wrapText="1"/>
    </xf>
    <xf numFmtId="0" fontId="17" fillId="0" borderId="1" xfId="0" applyFont="1" applyBorder="1" applyAlignment="1">
      <alignment vertical="center" wrapText="1"/>
    </xf>
    <xf numFmtId="0" fontId="21" fillId="0" borderId="1" xfId="0" applyFont="1" applyBorder="1" applyAlignment="1">
      <alignment vertical="center" wrapText="1"/>
    </xf>
    <xf numFmtId="0" fontId="25" fillId="0" borderId="1" xfId="0" applyFont="1" applyBorder="1" applyAlignment="1">
      <alignment horizontal="center" vertical="center" wrapText="1"/>
    </xf>
    <xf numFmtId="3" fontId="25" fillId="0" borderId="1" xfId="0" applyNumberFormat="1" applyFont="1" applyBorder="1" applyAlignment="1">
      <alignment horizontal="right" vertical="center" wrapText="1"/>
    </xf>
    <xf numFmtId="0" fontId="25" fillId="0" borderId="1" xfId="0" applyFont="1" applyBorder="1" applyAlignment="1">
      <alignment horizontal="left" vertical="center" wrapText="1"/>
    </xf>
    <xf numFmtId="0" fontId="25" fillId="0" borderId="1" xfId="0" quotePrefix="1" applyFont="1" applyBorder="1" applyAlignment="1">
      <alignment horizontal="left" vertical="center" wrapText="1"/>
    </xf>
    <xf numFmtId="0" fontId="25" fillId="0" borderId="1" xfId="0" quotePrefix="1" applyFont="1" applyBorder="1" applyAlignment="1">
      <alignment horizontal="center" vertical="center" wrapText="1"/>
    </xf>
    <xf numFmtId="0" fontId="25" fillId="0" borderId="5" xfId="0" applyFont="1" applyBorder="1" applyAlignment="1">
      <alignment horizontal="left" vertical="center" wrapText="1"/>
    </xf>
    <xf numFmtId="3" fontId="25" fillId="0" borderId="1" xfId="2" applyNumberFormat="1" applyFont="1" applyFill="1" applyBorder="1" applyAlignment="1">
      <alignment horizontal="right" vertical="center" wrapText="1"/>
    </xf>
    <xf numFmtId="49" fontId="25" fillId="0" borderId="1" xfId="0" applyNumberFormat="1" applyFont="1" applyBorder="1" applyAlignment="1">
      <alignment horizontal="left" vertical="center" wrapText="1"/>
    </xf>
    <xf numFmtId="3" fontId="25" fillId="0" borderId="1" xfId="4" applyNumberFormat="1" applyFont="1" applyFill="1" applyBorder="1" applyAlignment="1">
      <alignment horizontal="right" vertical="center" wrapText="1"/>
    </xf>
    <xf numFmtId="0" fontId="27" fillId="0" borderId="0" xfId="0" applyFont="1" applyFill="1" applyAlignment="1">
      <alignment horizontal="center" vertical="center"/>
    </xf>
    <xf numFmtId="0" fontId="31" fillId="0" borderId="0" xfId="0" applyFont="1" applyFill="1" applyAlignment="1">
      <alignment horizontal="center" vertical="center"/>
    </xf>
    <xf numFmtId="0" fontId="31" fillId="0" borderId="1" xfId="0" applyFont="1" applyFill="1" applyBorder="1" applyAlignment="1">
      <alignment horizontal="center" vertical="center" wrapText="1"/>
    </xf>
    <xf numFmtId="169" fontId="31" fillId="0" borderId="1" xfId="0" applyNumberFormat="1" applyFont="1" applyFill="1" applyBorder="1" applyAlignment="1">
      <alignment horizontal="center" vertical="center" wrapText="1"/>
    </xf>
    <xf numFmtId="0" fontId="27" fillId="0" borderId="0" xfId="0" applyFont="1" applyFill="1" applyAlignment="1">
      <alignment vertical="center"/>
    </xf>
    <xf numFmtId="0" fontId="27" fillId="0" borderId="0" xfId="0" applyFont="1" applyFill="1" applyAlignment="1">
      <alignment vertical="center" wrapText="1"/>
    </xf>
    <xf numFmtId="0" fontId="34" fillId="0" borderId="0" xfId="0" applyFont="1" applyFill="1" applyAlignment="1">
      <alignment vertical="center" wrapText="1"/>
    </xf>
    <xf numFmtId="0" fontId="34" fillId="0" borderId="0" xfId="0" applyFont="1" applyFill="1" applyAlignment="1">
      <alignment vertical="center"/>
    </xf>
    <xf numFmtId="0" fontId="36" fillId="0" borderId="0" xfId="0" applyFont="1" applyAlignment="1">
      <alignment vertical="center" wrapText="1"/>
    </xf>
    <xf numFmtId="0" fontId="37" fillId="0" borderId="0" xfId="0" applyFont="1" applyAlignment="1">
      <alignment horizontal="left" vertical="center" wrapText="1"/>
    </xf>
    <xf numFmtId="0" fontId="37" fillId="0" borderId="0" xfId="0" applyFont="1" applyAlignment="1">
      <alignment horizontal="center" vertical="center" wrapText="1"/>
    </xf>
    <xf numFmtId="3" fontId="37" fillId="0" borderId="0" xfId="0" applyNumberFormat="1" applyFont="1" applyAlignment="1">
      <alignment horizontal="right" vertical="center" wrapText="1"/>
    </xf>
    <xf numFmtId="0" fontId="37" fillId="0" borderId="0" xfId="0" applyFont="1" applyAlignment="1">
      <alignment vertical="center" wrapText="1"/>
    </xf>
    <xf numFmtId="0" fontId="38" fillId="0" borderId="0" xfId="0" applyFont="1" applyAlignment="1">
      <alignment vertical="center" wrapText="1"/>
    </xf>
    <xf numFmtId="0" fontId="39" fillId="0" borderId="0" xfId="0" applyFont="1" applyAlignment="1">
      <alignment vertical="center" wrapText="1"/>
    </xf>
    <xf numFmtId="0" fontId="40" fillId="0" borderId="0" xfId="0" applyFont="1" applyAlignment="1">
      <alignment vertical="center" wrapText="1"/>
    </xf>
    <xf numFmtId="0" fontId="43" fillId="0" borderId="0" xfId="0" applyFont="1" applyAlignment="1">
      <alignment horizontal="center" vertical="center" wrapText="1"/>
    </xf>
    <xf numFmtId="0" fontId="44" fillId="0" borderId="0" xfId="0" applyFont="1" applyAlignment="1">
      <alignment horizontal="center" vertical="center" wrapText="1"/>
    </xf>
    <xf numFmtId="0" fontId="45" fillId="0" borderId="0" xfId="0" applyFont="1" applyAlignment="1">
      <alignment horizontal="center" vertical="center" wrapText="1"/>
    </xf>
    <xf numFmtId="0" fontId="46" fillId="0" borderId="0" xfId="0" applyFont="1"/>
    <xf numFmtId="0" fontId="25" fillId="0" borderId="8" xfId="0" applyFont="1" applyBorder="1" applyAlignment="1">
      <alignment horizontal="left" vertical="center" wrapText="1"/>
    </xf>
    <xf numFmtId="0" fontId="25" fillId="0" borderId="1" xfId="0" applyFont="1" applyBorder="1" applyAlignment="1">
      <alignment horizontal="right" vertical="center"/>
    </xf>
    <xf numFmtId="0" fontId="25" fillId="0" borderId="9" xfId="0" applyFont="1" applyBorder="1" applyAlignment="1">
      <alignment horizontal="left" vertical="center" wrapText="1"/>
    </xf>
    <xf numFmtId="3" fontId="25" fillId="0" borderId="1" xfId="0" applyNumberFormat="1" applyFont="1" applyBorder="1" applyAlignment="1">
      <alignment vertical="center"/>
    </xf>
    <xf numFmtId="0" fontId="25" fillId="0" borderId="1" xfId="0" applyFont="1" applyBorder="1" applyAlignment="1">
      <alignment vertical="center"/>
    </xf>
    <xf numFmtId="0" fontId="25" fillId="0" borderId="10" xfId="0" applyFont="1" applyBorder="1" applyAlignment="1">
      <alignment horizontal="left" vertical="center" wrapText="1"/>
    </xf>
    <xf numFmtId="0" fontId="47" fillId="0" borderId="0" xfId="0" applyFont="1"/>
    <xf numFmtId="0" fontId="37" fillId="0" borderId="0" xfId="0" applyFont="1" applyAlignment="1">
      <alignment horizontal="left" vertical="top"/>
    </xf>
    <xf numFmtId="0" fontId="37" fillId="0" borderId="0" xfId="0" applyFont="1" applyAlignment="1">
      <alignment horizontal="center" vertical="center"/>
    </xf>
    <xf numFmtId="3" fontId="37" fillId="0" borderId="0" xfId="0" applyNumberFormat="1" applyFont="1" applyAlignment="1">
      <alignment horizontal="right" vertical="center"/>
    </xf>
    <xf numFmtId="0" fontId="37" fillId="0" borderId="0" xfId="0" applyFont="1" applyAlignment="1">
      <alignment horizontal="left" vertical="center"/>
    </xf>
    <xf numFmtId="0" fontId="37" fillId="0" borderId="0" xfId="0" applyFont="1" applyAlignment="1">
      <alignment vertical="top"/>
    </xf>
    <xf numFmtId="0" fontId="38" fillId="0" borderId="0" xfId="0" applyFont="1"/>
    <xf numFmtId="0" fontId="39" fillId="0" borderId="0" xfId="0" applyFont="1"/>
    <xf numFmtId="0" fontId="36" fillId="0" borderId="0" xfId="0" applyFont="1"/>
    <xf numFmtId="0" fontId="27" fillId="0" borderId="1" xfId="3" applyFont="1" applyFill="1" applyBorder="1" applyAlignment="1">
      <alignment horizontal="center" vertical="center"/>
    </xf>
    <xf numFmtId="0" fontId="30" fillId="0" borderId="0" xfId="0" applyFont="1" applyFill="1" applyAlignment="1">
      <alignment vertical="center"/>
    </xf>
    <xf numFmtId="0" fontId="27" fillId="0" borderId="1" xfId="3" applyFont="1" applyFill="1" applyBorder="1" applyAlignment="1">
      <alignment horizontal="left" vertical="center" wrapText="1"/>
    </xf>
    <xf numFmtId="0" fontId="27" fillId="0" borderId="1" xfId="3" applyFont="1" applyFill="1" applyBorder="1" applyAlignment="1">
      <alignment horizontal="center" vertical="center" wrapText="1"/>
    </xf>
    <xf numFmtId="169" fontId="27" fillId="0" borderId="1" xfId="3" applyNumberFormat="1" applyFont="1" applyFill="1" applyBorder="1" applyAlignment="1">
      <alignment horizontal="center" vertical="center" wrapText="1"/>
    </xf>
    <xf numFmtId="0" fontId="27" fillId="0" borderId="0" xfId="3" applyFont="1" applyFill="1" applyAlignment="1">
      <alignment vertical="center"/>
    </xf>
    <xf numFmtId="0" fontId="27" fillId="0" borderId="1" xfId="0" applyFont="1" applyFill="1" applyBorder="1" applyAlignment="1">
      <alignment vertical="center" wrapText="1"/>
    </xf>
    <xf numFmtId="0" fontId="27" fillId="0" borderId="1" xfId="3" applyFont="1" applyFill="1" applyBorder="1" applyAlignment="1">
      <alignment vertical="center" wrapText="1"/>
    </xf>
    <xf numFmtId="169" fontId="27" fillId="0" borderId="1" xfId="3" applyNumberFormat="1" applyFont="1" applyFill="1" applyBorder="1" applyAlignment="1">
      <alignment horizontal="center" vertical="center"/>
    </xf>
    <xf numFmtId="0" fontId="27" fillId="0" borderId="1" xfId="3" quotePrefix="1"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169" fontId="27" fillId="0" borderId="1" xfId="1" applyNumberFormat="1" applyFont="1" applyFill="1" applyBorder="1" applyAlignment="1">
      <alignment horizontal="center" vertical="center" wrapText="1"/>
    </xf>
    <xf numFmtId="169" fontId="27" fillId="0" borderId="1" xfId="0" applyNumberFormat="1" applyFont="1" applyFill="1" applyBorder="1" applyAlignment="1">
      <alignment horizontal="center" vertical="center" wrapText="1"/>
    </xf>
    <xf numFmtId="169" fontId="27" fillId="0" borderId="1" xfId="0" applyNumberFormat="1" applyFont="1" applyFill="1" applyBorder="1" applyAlignment="1">
      <alignment horizontal="center" vertical="center"/>
    </xf>
    <xf numFmtId="0" fontId="33" fillId="0" borderId="11" xfId="0" quotePrefix="1" applyFont="1" applyFill="1" applyBorder="1" applyAlignment="1">
      <alignment horizontal="center" vertical="center" wrapText="1"/>
    </xf>
    <xf numFmtId="0" fontId="33" fillId="0" borderId="12" xfId="0" applyFont="1" applyFill="1" applyBorder="1" applyAlignment="1">
      <alignment horizontal="center" vertical="center" wrapText="1"/>
    </xf>
    <xf numFmtId="0" fontId="27" fillId="0" borderId="1" xfId="0" applyFont="1" applyFill="1" applyBorder="1" applyAlignment="1">
      <alignment vertical="center"/>
    </xf>
    <xf numFmtId="0" fontId="33" fillId="0" borderId="1" xfId="0" applyFont="1" applyFill="1" applyBorder="1" applyAlignment="1">
      <alignment horizontal="center" vertical="center" wrapText="1"/>
    </xf>
    <xf numFmtId="0" fontId="27" fillId="0" borderId="2" xfId="0" applyFont="1" applyFill="1" applyBorder="1" applyAlignment="1">
      <alignment vertical="center" wrapText="1"/>
    </xf>
    <xf numFmtId="0" fontId="27" fillId="0" borderId="0" xfId="0" applyFont="1" applyFill="1" applyAlignment="1">
      <alignment horizontal="left" vertical="center" wrapText="1"/>
    </xf>
    <xf numFmtId="169" fontId="27" fillId="0" borderId="0" xfId="0" applyNumberFormat="1" applyFont="1" applyFill="1" applyAlignment="1">
      <alignment vertical="center"/>
    </xf>
    <xf numFmtId="0" fontId="33" fillId="0" borderId="1" xfId="0" quotePrefix="1" applyFont="1" applyFill="1" applyBorder="1" applyAlignment="1">
      <alignment horizontal="center" vertical="center" wrapText="1"/>
    </xf>
    <xf numFmtId="0" fontId="35" fillId="0" borderId="1" xfId="0" applyFont="1" applyFill="1" applyBorder="1" applyAlignment="1">
      <alignment horizontal="center" vertical="center" wrapText="1"/>
    </xf>
    <xf numFmtId="0" fontId="27" fillId="0" borderId="0" xfId="0" applyFont="1" applyFill="1" applyAlignment="1">
      <alignment horizontal="center" vertical="center" wrapText="1"/>
    </xf>
    <xf numFmtId="0" fontId="26" fillId="2" borderId="1" xfId="19" applyFont="1" applyBorder="1" applyAlignment="1">
      <alignment horizontal="center" vertical="center" wrapText="1"/>
    </xf>
    <xf numFmtId="0" fontId="41" fillId="0" borderId="6" xfId="0" applyFont="1" applyBorder="1" applyAlignment="1">
      <alignment horizontal="center" vertical="center" wrapText="1"/>
    </xf>
    <xf numFmtId="0" fontId="42" fillId="0" borderId="6" xfId="0" applyFont="1" applyBorder="1" applyAlignment="1">
      <alignment horizontal="center" vertical="center" wrapText="1"/>
    </xf>
    <xf numFmtId="0" fontId="26" fillId="2" borderId="2" xfId="19" applyFont="1" applyBorder="1" applyAlignment="1">
      <alignment horizontal="center" vertical="center" wrapText="1"/>
    </xf>
    <xf numFmtId="0" fontId="26" fillId="2" borderId="4" xfId="19" applyFont="1" applyBorder="1" applyAlignment="1">
      <alignment horizontal="center" vertical="center" wrapText="1"/>
    </xf>
    <xf numFmtId="0" fontId="26" fillId="2" borderId="5" xfId="19" applyFont="1" applyBorder="1" applyAlignment="1">
      <alignment horizontal="center" vertical="center" wrapText="1"/>
    </xf>
    <xf numFmtId="0" fontId="31" fillId="0" borderId="2"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27" fillId="0" borderId="2" xfId="0" applyFont="1" applyFill="1" applyBorder="1" applyAlignment="1">
      <alignment horizontal="left" vertical="center" wrapText="1"/>
    </xf>
    <xf numFmtId="0" fontId="27" fillId="0" borderId="5" xfId="0" applyFont="1" applyFill="1" applyBorder="1" applyAlignment="1">
      <alignment horizontal="left" vertical="center" wrapText="1"/>
    </xf>
    <xf numFmtId="0" fontId="28" fillId="0" borderId="0" xfId="0" applyFont="1" applyFill="1" applyAlignment="1">
      <alignment horizontal="center" vertical="center"/>
    </xf>
    <xf numFmtId="0" fontId="31" fillId="0" borderId="2"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3"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29"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4" fillId="0" borderId="1" xfId="0" applyFont="1" applyBorder="1" applyAlignment="1">
      <alignment horizontal="left" vertical="center" wrapText="1"/>
    </xf>
    <xf numFmtId="0" fontId="33" fillId="0" borderId="0" xfId="0" applyFont="1"/>
    <xf numFmtId="0" fontId="33" fillId="0" borderId="13" xfId="0" applyFont="1" applyBorder="1"/>
    <xf numFmtId="0" fontId="33" fillId="0" borderId="14" xfId="0" applyFont="1" applyBorder="1"/>
    <xf numFmtId="0" fontId="33" fillId="0" borderId="15" xfId="0" applyFont="1" applyBorder="1"/>
    <xf numFmtId="0" fontId="33" fillId="0" borderId="16" xfId="0" applyFont="1" applyBorder="1"/>
    <xf numFmtId="0" fontId="33" fillId="0" borderId="0" xfId="0" applyFont="1" applyBorder="1"/>
    <xf numFmtId="0" fontId="33" fillId="0" borderId="17" xfId="0" applyFont="1" applyBorder="1"/>
    <xf numFmtId="0" fontId="33" fillId="0" borderId="16" xfId="0" applyFont="1" applyBorder="1" applyAlignment="1">
      <alignment horizontal="center"/>
    </xf>
    <xf numFmtId="0" fontId="33" fillId="0" borderId="0" xfId="0" applyFont="1" applyBorder="1" applyAlignment="1">
      <alignment horizontal="center"/>
    </xf>
    <xf numFmtId="0" fontId="51" fillId="0" borderId="0" xfId="0" applyFont="1" applyBorder="1" applyAlignment="1">
      <alignment horizontal="center"/>
    </xf>
    <xf numFmtId="0" fontId="53" fillId="0" borderId="0" xfId="0" applyFont="1" applyBorder="1" applyAlignment="1">
      <alignment horizontal="center"/>
    </xf>
    <xf numFmtId="0" fontId="53" fillId="0" borderId="16" xfId="0" applyFont="1" applyBorder="1" applyAlignment="1">
      <alignment horizontal="center"/>
    </xf>
    <xf numFmtId="0" fontId="52" fillId="0" borderId="16" xfId="0" applyFont="1" applyBorder="1" applyAlignment="1">
      <alignment horizontal="center" vertical="center" wrapText="1"/>
    </xf>
    <xf numFmtId="0" fontId="52" fillId="0" borderId="0" xfId="0" applyFont="1" applyBorder="1" applyAlignment="1">
      <alignment horizontal="center" vertical="center" wrapText="1"/>
    </xf>
    <xf numFmtId="0" fontId="33" fillId="0" borderId="18" xfId="0" applyFont="1" applyBorder="1"/>
    <xf numFmtId="0" fontId="33" fillId="0" borderId="19" xfId="0" applyFont="1" applyBorder="1"/>
    <xf numFmtId="0" fontId="33" fillId="0" borderId="20" xfId="0" applyFont="1" applyBorder="1"/>
    <xf numFmtId="0" fontId="51" fillId="0" borderId="17" xfId="0" applyFont="1" applyBorder="1" applyAlignment="1">
      <alignment horizontal="center"/>
    </xf>
    <xf numFmtId="0" fontId="53" fillId="0" borderId="17" xfId="0" applyFont="1" applyBorder="1" applyAlignment="1">
      <alignment horizontal="center"/>
    </xf>
    <xf numFmtId="0" fontId="52" fillId="0" borderId="17" xfId="0" applyFont="1" applyBorder="1" applyAlignment="1">
      <alignment horizontal="center" vertical="center" wrapText="1"/>
    </xf>
  </cellXfs>
  <cellStyles count="27">
    <cellStyle name="Comma" xfId="1" builtinId="3"/>
    <cellStyle name="Comma 10 10" xfId="12"/>
    <cellStyle name="Comma 10 10 2" xfId="4"/>
    <cellStyle name="Comma 10 10 3" xfId="24"/>
    <cellStyle name="Comma 2" xfId="2"/>
    <cellStyle name="Comma 2 2" xfId="11"/>
    <cellStyle name="Comma 2 2 2" xfId="14"/>
    <cellStyle name="Comma 2 2 2 2" xfId="25"/>
    <cellStyle name="Comma 2 2 3" xfId="23"/>
    <cellStyle name="Comma 2 3" xfId="9"/>
    <cellStyle name="Comma 2 3 2" xfId="22"/>
    <cellStyle name="Comma 21" xfId="18"/>
    <cellStyle name="Comma 21 2" xfId="26"/>
    <cellStyle name="Comma 3" xfId="5"/>
    <cellStyle name="Comma 4" xfId="7"/>
    <cellStyle name="Comma 4 2" xfId="21"/>
    <cellStyle name="Comma 5" xfId="20"/>
    <cellStyle name="Good" xfId="19" builtinId="26"/>
    <cellStyle name="Normal" xfId="0" builtinId="0"/>
    <cellStyle name="Normal 10" xfId="15"/>
    <cellStyle name="Normal 12" xfId="16"/>
    <cellStyle name="Normal 2" xfId="3"/>
    <cellStyle name="Normal 2 2" xfId="8"/>
    <cellStyle name="Normal 3" xfId="6"/>
    <cellStyle name="Normal 34 2" xfId="10"/>
    <cellStyle name="Normal 6" xfId="17"/>
    <cellStyle name="Normal 7"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6">
    <wetp:webextensionref xmlns:r="http://schemas.openxmlformats.org/officeDocument/2006/relationships" r:id="rId1"/>
  </wetp:taskpane>
  <wetp:taskpane dockstate="right" visibility="0" width="350" row="6">
    <wetp:webextensionref xmlns:r="http://schemas.openxmlformats.org/officeDocument/2006/relationships" r:id="rId2"/>
  </wetp:taskpane>
</wetp:taskpanes>
</file>

<file path=xl/webextensions/webextension1.xml><?xml version="1.0" encoding="utf-8"?>
<we:webextension xmlns:we="http://schemas.microsoft.com/office/webextensions/webextension/2010/11" id="{D4F90308-8223-47C5-B72D-6F389B605F43}">
  <we:reference id="wa200005107" version="1.1.0.0" store="en-US" storeType="OMEX"/>
  <we:alternateReferences>
    <we:reference id="WA200005107" version="1.1.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72EA9463-BE2F-450C-98D6-9516086B0376}">
  <we:reference id="wa200005271" version="2.5.5.0" store="en-US" storeType="OMEX"/>
  <we:alternateReferences>
    <we:reference id="WA200005271" version="2.5.5.0" store="" storeType="OMEX"/>
  </we:alternateReferences>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1"/>
  <sheetViews>
    <sheetView tabSelected="1" workbookViewId="0">
      <selection activeCell="M8" sqref="M8"/>
    </sheetView>
  </sheetViews>
  <sheetFormatPr defaultRowHeight="18.75"/>
  <cols>
    <col min="1" max="6" width="9.140625" style="141"/>
    <col min="7" max="7" width="15.140625" style="141" customWidth="1"/>
    <col min="8" max="16384" width="9.140625" style="141"/>
  </cols>
  <sheetData>
    <row r="1" spans="2:14" ht="19.5" thickTop="1">
      <c r="B1" s="142"/>
      <c r="C1" s="143"/>
      <c r="D1" s="143"/>
      <c r="E1" s="143"/>
      <c r="F1" s="143"/>
      <c r="G1" s="143"/>
      <c r="H1" s="143"/>
      <c r="I1" s="143"/>
      <c r="J1" s="143"/>
      <c r="K1" s="143"/>
      <c r="L1" s="143"/>
      <c r="M1" s="143"/>
      <c r="N1" s="144"/>
    </row>
    <row r="2" spans="2:14">
      <c r="B2" s="145"/>
      <c r="C2" s="146"/>
      <c r="D2" s="146"/>
      <c r="E2" s="146"/>
      <c r="F2" s="146"/>
      <c r="G2" s="146"/>
      <c r="H2" s="146"/>
      <c r="I2" s="146"/>
      <c r="J2" s="146"/>
      <c r="K2" s="146"/>
      <c r="L2" s="146"/>
      <c r="M2" s="146"/>
      <c r="N2" s="147"/>
    </row>
    <row r="3" spans="2:14">
      <c r="B3" s="148" t="s">
        <v>528</v>
      </c>
      <c r="C3" s="149"/>
      <c r="D3" s="149"/>
      <c r="E3" s="149"/>
      <c r="F3" s="149"/>
      <c r="G3" s="146"/>
      <c r="H3" s="150" t="s">
        <v>531</v>
      </c>
      <c r="I3" s="150"/>
      <c r="J3" s="150"/>
      <c r="K3" s="150"/>
      <c r="L3" s="150"/>
      <c r="M3" s="150"/>
      <c r="N3" s="158"/>
    </row>
    <row r="4" spans="2:14">
      <c r="B4" s="148" t="s">
        <v>529</v>
      </c>
      <c r="C4" s="149"/>
      <c r="D4" s="149"/>
      <c r="E4" s="149"/>
      <c r="F4" s="149"/>
      <c r="G4" s="146"/>
      <c r="H4" s="151" t="s">
        <v>532</v>
      </c>
      <c r="I4" s="151"/>
      <c r="J4" s="151"/>
      <c r="K4" s="151"/>
      <c r="L4" s="151"/>
      <c r="M4" s="151"/>
      <c r="N4" s="159"/>
    </row>
    <row r="5" spans="2:14">
      <c r="B5" s="152" t="s">
        <v>530</v>
      </c>
      <c r="C5" s="151"/>
      <c r="D5" s="151"/>
      <c r="E5" s="151"/>
      <c r="F5" s="151"/>
      <c r="G5" s="146"/>
      <c r="H5" s="146"/>
      <c r="I5" s="146"/>
      <c r="J5" s="146"/>
      <c r="K5" s="146"/>
      <c r="L5" s="146"/>
      <c r="M5" s="146"/>
      <c r="N5" s="147"/>
    </row>
    <row r="6" spans="2:14">
      <c r="B6" s="145"/>
      <c r="C6" s="146"/>
      <c r="D6" s="146"/>
      <c r="E6" s="146"/>
      <c r="F6" s="146"/>
      <c r="G6" s="146"/>
      <c r="H6" s="146"/>
      <c r="I6" s="146"/>
      <c r="J6" s="146"/>
      <c r="K6" s="146"/>
      <c r="L6" s="146"/>
      <c r="M6" s="146"/>
      <c r="N6" s="147"/>
    </row>
    <row r="7" spans="2:14">
      <c r="B7" s="145"/>
      <c r="C7" s="146"/>
      <c r="D7" s="146"/>
      <c r="E7" s="146"/>
      <c r="F7" s="146"/>
      <c r="G7" s="146"/>
      <c r="H7" s="146"/>
      <c r="I7" s="146"/>
      <c r="J7" s="146"/>
      <c r="K7" s="146"/>
      <c r="L7" s="146"/>
      <c r="M7" s="146"/>
      <c r="N7" s="147"/>
    </row>
    <row r="8" spans="2:14">
      <c r="B8" s="145"/>
      <c r="C8" s="146"/>
      <c r="D8" s="146"/>
      <c r="E8" s="146"/>
      <c r="F8" s="146"/>
      <c r="G8" s="146"/>
      <c r="H8" s="146"/>
      <c r="I8" s="146"/>
      <c r="J8" s="146"/>
      <c r="K8" s="146"/>
      <c r="L8" s="146"/>
      <c r="M8" s="146"/>
      <c r="N8" s="147"/>
    </row>
    <row r="9" spans="2:14">
      <c r="B9" s="145"/>
      <c r="C9" s="146"/>
      <c r="D9" s="146"/>
      <c r="E9" s="146"/>
      <c r="F9" s="146"/>
      <c r="G9" s="146"/>
      <c r="H9" s="146"/>
      <c r="I9" s="146"/>
      <c r="J9" s="146"/>
      <c r="K9" s="146"/>
      <c r="L9" s="146"/>
      <c r="M9" s="146"/>
      <c r="N9" s="147"/>
    </row>
    <row r="10" spans="2:14">
      <c r="B10" s="145"/>
      <c r="C10" s="146"/>
      <c r="D10" s="146"/>
      <c r="E10" s="146"/>
      <c r="F10" s="146"/>
      <c r="G10" s="146"/>
      <c r="H10" s="146"/>
      <c r="I10" s="146"/>
      <c r="J10" s="146"/>
      <c r="K10" s="146"/>
      <c r="L10" s="146"/>
      <c r="M10" s="146"/>
      <c r="N10" s="147"/>
    </row>
    <row r="11" spans="2:14" ht="128.25" customHeight="1">
      <c r="B11" s="153" t="s">
        <v>533</v>
      </c>
      <c r="C11" s="154"/>
      <c r="D11" s="154"/>
      <c r="E11" s="154"/>
      <c r="F11" s="154"/>
      <c r="G11" s="154"/>
      <c r="H11" s="154"/>
      <c r="I11" s="154"/>
      <c r="J11" s="154"/>
      <c r="K11" s="154"/>
      <c r="L11" s="154"/>
      <c r="M11" s="154"/>
      <c r="N11" s="160"/>
    </row>
    <row r="12" spans="2:14">
      <c r="B12" s="145"/>
      <c r="C12" s="146"/>
      <c r="D12" s="146"/>
      <c r="E12" s="146"/>
      <c r="F12" s="146"/>
      <c r="G12" s="146"/>
      <c r="H12" s="146"/>
      <c r="I12" s="146"/>
      <c r="J12" s="146"/>
      <c r="K12" s="146"/>
      <c r="L12" s="146"/>
      <c r="M12" s="146"/>
      <c r="N12" s="147"/>
    </row>
    <row r="13" spans="2:14">
      <c r="B13" s="145"/>
      <c r="C13" s="146"/>
      <c r="D13" s="146"/>
      <c r="E13" s="146"/>
      <c r="F13" s="146"/>
      <c r="G13" s="146"/>
      <c r="H13" s="146"/>
      <c r="I13" s="146"/>
      <c r="J13" s="146"/>
      <c r="K13" s="146"/>
      <c r="L13" s="146"/>
      <c r="M13" s="146"/>
      <c r="N13" s="147"/>
    </row>
    <row r="14" spans="2:14" ht="33" customHeight="1">
      <c r="B14" s="145"/>
      <c r="C14" s="146"/>
      <c r="D14" s="146"/>
      <c r="E14" s="146"/>
      <c r="F14" s="146"/>
      <c r="G14" s="146"/>
      <c r="H14" s="146"/>
      <c r="I14" s="146"/>
      <c r="J14" s="146"/>
      <c r="K14" s="146"/>
      <c r="L14" s="146"/>
      <c r="M14" s="146"/>
      <c r="N14" s="147"/>
    </row>
    <row r="15" spans="2:14" ht="33" customHeight="1">
      <c r="B15" s="145"/>
      <c r="C15" s="146"/>
      <c r="D15" s="146"/>
      <c r="E15" s="146"/>
      <c r="F15" s="146"/>
      <c r="G15" s="146"/>
      <c r="H15" s="146"/>
      <c r="I15" s="146"/>
      <c r="J15" s="146"/>
      <c r="K15" s="146"/>
      <c r="L15" s="146"/>
      <c r="M15" s="146"/>
      <c r="N15" s="147"/>
    </row>
    <row r="16" spans="2:14" ht="33" customHeight="1">
      <c r="B16" s="145"/>
      <c r="C16" s="146"/>
      <c r="D16" s="146"/>
      <c r="E16" s="146"/>
      <c r="F16" s="146"/>
      <c r="G16" s="146"/>
      <c r="H16" s="146"/>
      <c r="I16" s="146"/>
      <c r="J16" s="146"/>
      <c r="K16" s="146"/>
      <c r="L16" s="146"/>
      <c r="M16" s="146"/>
      <c r="N16" s="147"/>
    </row>
    <row r="17" spans="2:14">
      <c r="B17" s="145"/>
      <c r="C17" s="146"/>
      <c r="D17" s="146"/>
      <c r="E17" s="146"/>
      <c r="F17" s="146"/>
      <c r="G17" s="146"/>
      <c r="H17" s="146"/>
      <c r="I17" s="146"/>
      <c r="J17" s="146"/>
      <c r="K17" s="146"/>
      <c r="L17" s="146"/>
      <c r="M17" s="146"/>
      <c r="N17" s="147"/>
    </row>
    <row r="18" spans="2:14">
      <c r="B18" s="145"/>
      <c r="C18" s="146"/>
      <c r="D18" s="146"/>
      <c r="E18" s="146"/>
      <c r="F18" s="146"/>
      <c r="G18" s="146"/>
      <c r="H18" s="146"/>
      <c r="I18" s="146"/>
      <c r="J18" s="146"/>
      <c r="K18" s="146"/>
      <c r="L18" s="146"/>
      <c r="M18" s="146"/>
      <c r="N18" s="147"/>
    </row>
    <row r="19" spans="2:14">
      <c r="B19" s="145"/>
      <c r="C19" s="146"/>
      <c r="D19" s="146"/>
      <c r="E19" s="146"/>
      <c r="F19" s="146"/>
      <c r="G19" s="146"/>
      <c r="H19" s="146"/>
      <c r="I19" s="146"/>
      <c r="J19" s="146"/>
      <c r="K19" s="146"/>
      <c r="L19" s="146"/>
      <c r="M19" s="146"/>
      <c r="N19" s="147"/>
    </row>
    <row r="20" spans="2:14" ht="19.5" thickBot="1">
      <c r="B20" s="155"/>
      <c r="C20" s="156"/>
      <c r="D20" s="156"/>
      <c r="E20" s="156"/>
      <c r="F20" s="156"/>
      <c r="G20" s="156"/>
      <c r="H20" s="156"/>
      <c r="I20" s="156"/>
      <c r="J20" s="156"/>
      <c r="K20" s="156"/>
      <c r="L20" s="156"/>
      <c r="M20" s="156"/>
      <c r="N20" s="157"/>
    </row>
    <row r="21" spans="2:14" ht="19.5" thickTop="1"/>
  </sheetData>
  <mergeCells count="6">
    <mergeCell ref="B3:F3"/>
    <mergeCell ref="B4:F4"/>
    <mergeCell ref="B5:F5"/>
    <mergeCell ref="H3:N3"/>
    <mergeCell ref="H4:N4"/>
    <mergeCell ref="B11:N11"/>
  </mergeCells>
  <printOptions horizontalCentered="1"/>
  <pageMargins left="0.51181102362204722" right="0.51181102362204722" top="0.55118110236220474" bottom="0.39370078740157483"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
  <sheetViews>
    <sheetView zoomScale="55" zoomScaleNormal="55" workbookViewId="0">
      <selection activeCell="G7" sqref="G7"/>
    </sheetView>
  </sheetViews>
  <sheetFormatPr defaultColWidth="9" defaultRowHeight="17.25"/>
  <cols>
    <col min="1" max="1" width="8.42578125" style="85" customWidth="1"/>
    <col min="2" max="2" width="21.42578125" style="86" customWidth="1"/>
    <col min="3" max="3" width="25.28515625" style="86" customWidth="1"/>
    <col min="4" max="4" width="20.140625" style="86" customWidth="1"/>
    <col min="5" max="5" width="18.28515625" style="87" customWidth="1"/>
    <col min="6" max="6" width="14.140625" style="88" customWidth="1"/>
    <col min="7" max="7" width="73.42578125" style="89" customWidth="1"/>
    <col min="8" max="8" width="37.28515625" style="90" customWidth="1"/>
    <col min="9" max="9" width="9" style="91" customWidth="1"/>
    <col min="10" max="10" width="9" style="91"/>
    <col min="11" max="11" width="5.7109375" style="91" customWidth="1"/>
    <col min="12" max="12" width="9" style="91"/>
    <col min="13" max="19" width="9" style="92"/>
    <col min="20" max="16384" width="9" style="93"/>
  </cols>
  <sheetData>
    <row r="1" spans="1:19" s="67" customFormat="1" ht="12.75" customHeight="1">
      <c r="B1" s="68"/>
      <c r="C1" s="68"/>
      <c r="D1" s="68"/>
      <c r="E1" s="69"/>
      <c r="F1" s="70"/>
      <c r="G1" s="68"/>
      <c r="H1" s="71"/>
      <c r="I1" s="72"/>
      <c r="J1" s="72"/>
      <c r="K1" s="72"/>
      <c r="L1" s="72"/>
      <c r="M1" s="73"/>
      <c r="N1" s="73"/>
      <c r="O1" s="73"/>
      <c r="P1" s="73"/>
      <c r="Q1" s="73"/>
      <c r="R1" s="73"/>
      <c r="S1" s="73"/>
    </row>
    <row r="2" spans="1:19" s="67" customFormat="1" ht="115.5" customHeight="1">
      <c r="A2" s="74"/>
      <c r="B2" s="121" t="s">
        <v>526</v>
      </c>
      <c r="C2" s="122"/>
      <c r="D2" s="122"/>
      <c r="E2" s="122"/>
      <c r="F2" s="122"/>
      <c r="G2" s="122"/>
      <c r="H2" s="122"/>
      <c r="I2" s="72"/>
      <c r="J2" s="72"/>
      <c r="K2" s="72"/>
      <c r="L2" s="72"/>
      <c r="M2" s="73"/>
      <c r="N2" s="73"/>
      <c r="O2" s="73"/>
      <c r="P2" s="73"/>
      <c r="Q2" s="73"/>
      <c r="R2" s="73"/>
      <c r="S2" s="73"/>
    </row>
    <row r="3" spans="1:19" s="77" customFormat="1" ht="15">
      <c r="A3" s="120" t="s">
        <v>0</v>
      </c>
      <c r="B3" s="120" t="s">
        <v>524</v>
      </c>
      <c r="C3" s="123" t="s">
        <v>2</v>
      </c>
      <c r="D3" s="120" t="s">
        <v>223</v>
      </c>
      <c r="E3" s="120" t="s">
        <v>230</v>
      </c>
      <c r="F3" s="123" t="s">
        <v>245</v>
      </c>
      <c r="G3" s="120" t="s">
        <v>200</v>
      </c>
      <c r="H3" s="120" t="s">
        <v>7</v>
      </c>
      <c r="I3" s="75"/>
      <c r="J3" s="75"/>
      <c r="K3" s="75"/>
      <c r="L3" s="75"/>
      <c r="M3" s="76"/>
      <c r="N3" s="76"/>
      <c r="O3" s="76"/>
      <c r="P3" s="76"/>
      <c r="Q3" s="76"/>
      <c r="R3" s="76"/>
      <c r="S3" s="76"/>
    </row>
    <row r="4" spans="1:19" s="77" customFormat="1" ht="15">
      <c r="A4" s="120"/>
      <c r="B4" s="120"/>
      <c r="C4" s="124"/>
      <c r="D4" s="120"/>
      <c r="E4" s="120"/>
      <c r="F4" s="124"/>
      <c r="G4" s="120"/>
      <c r="H4" s="120"/>
      <c r="I4" s="75"/>
      <c r="J4" s="75"/>
      <c r="K4" s="75"/>
      <c r="L4" s="75"/>
      <c r="M4" s="76"/>
      <c r="N4" s="76"/>
      <c r="O4" s="76"/>
      <c r="P4" s="76"/>
      <c r="Q4" s="76"/>
      <c r="R4" s="76"/>
      <c r="S4" s="76"/>
    </row>
    <row r="5" spans="1:19" s="77" customFormat="1" ht="15">
      <c r="A5" s="120"/>
      <c r="B5" s="120"/>
      <c r="C5" s="125"/>
      <c r="D5" s="120"/>
      <c r="E5" s="120"/>
      <c r="F5" s="125"/>
      <c r="G5" s="120"/>
      <c r="H5" s="120"/>
      <c r="I5" s="75"/>
      <c r="J5" s="75"/>
      <c r="K5" s="75"/>
      <c r="L5" s="75"/>
      <c r="M5" s="76"/>
      <c r="N5" s="76"/>
      <c r="O5" s="76"/>
      <c r="P5" s="76"/>
      <c r="Q5" s="76"/>
      <c r="R5" s="76"/>
      <c r="S5" s="76"/>
    </row>
    <row r="6" spans="1:19" s="78" customFormat="1" ht="148.5">
      <c r="A6" s="50">
        <f>IF(D6="","",COUNTA($D$6:$D6))</f>
        <v>1</v>
      </c>
      <c r="B6" s="52" t="s">
        <v>227</v>
      </c>
      <c r="C6" s="50" t="s">
        <v>253</v>
      </c>
      <c r="D6" s="52" t="s">
        <v>201</v>
      </c>
      <c r="E6" s="51">
        <v>13504</v>
      </c>
      <c r="F6" s="51">
        <v>101</v>
      </c>
      <c r="G6" s="52" t="s">
        <v>257</v>
      </c>
      <c r="H6" s="53" t="s">
        <v>256</v>
      </c>
    </row>
    <row r="7" spans="1:19" s="78" customFormat="1" ht="148.5">
      <c r="A7" s="50">
        <f>IF(D7="","",COUNTA($D$6:$D7))</f>
        <v>2</v>
      </c>
      <c r="B7" s="52" t="s">
        <v>228</v>
      </c>
      <c r="C7" s="50" t="s">
        <v>254</v>
      </c>
      <c r="D7" s="52" t="s">
        <v>225</v>
      </c>
      <c r="E7" s="51">
        <v>20204.5</v>
      </c>
      <c r="F7" s="51">
        <v>155</v>
      </c>
      <c r="G7" s="52" t="s">
        <v>258</v>
      </c>
      <c r="H7" s="53" t="s">
        <v>256</v>
      </c>
    </row>
    <row r="8" spans="1:19" s="78" customFormat="1" ht="148.5">
      <c r="A8" s="50">
        <f>IF(D8="","",COUNTA($D$6:$D8))</f>
        <v>3</v>
      </c>
      <c r="B8" s="52" t="s">
        <v>229</v>
      </c>
      <c r="C8" s="54" t="s">
        <v>255</v>
      </c>
      <c r="D8" s="52" t="s">
        <v>226</v>
      </c>
      <c r="E8" s="51">
        <v>20992.3</v>
      </c>
      <c r="F8" s="51">
        <v>162</v>
      </c>
      <c r="G8" s="52" t="s">
        <v>259</v>
      </c>
      <c r="H8" s="53" t="s">
        <v>256</v>
      </c>
    </row>
    <row r="9" spans="1:19" s="78" customFormat="1" ht="132">
      <c r="A9" s="50">
        <f>IF(D9="","",COUNTA($D$6:$D9))</f>
        <v>4</v>
      </c>
      <c r="B9" s="52" t="s">
        <v>224</v>
      </c>
      <c r="C9" s="52" t="s">
        <v>252</v>
      </c>
      <c r="D9" s="50" t="s">
        <v>242</v>
      </c>
      <c r="E9" s="51">
        <v>13000</v>
      </c>
      <c r="F9" s="51">
        <v>330</v>
      </c>
      <c r="G9" s="53" t="s">
        <v>260</v>
      </c>
      <c r="H9" s="52" t="s">
        <v>274</v>
      </c>
    </row>
    <row r="10" spans="1:19" s="78" customFormat="1" ht="148.5">
      <c r="A10" s="50">
        <f>IF(D10="","",COUNTA($D$6:$D10))</f>
        <v>5</v>
      </c>
      <c r="B10" s="79" t="s">
        <v>202</v>
      </c>
      <c r="C10" s="52" t="s">
        <v>252</v>
      </c>
      <c r="D10" s="52" t="s">
        <v>231</v>
      </c>
      <c r="E10" s="51">
        <v>3800</v>
      </c>
      <c r="F10" s="80">
        <f>426+65</f>
        <v>491</v>
      </c>
      <c r="G10" s="52" t="s">
        <v>261</v>
      </c>
      <c r="H10" s="52" t="s">
        <v>271</v>
      </c>
    </row>
    <row r="11" spans="1:19" s="78" customFormat="1" ht="148.5">
      <c r="A11" s="50">
        <f>IF(D11="","",COUNTA($D$6:$D11))</f>
        <v>6</v>
      </c>
      <c r="B11" s="81" t="s">
        <v>248</v>
      </c>
      <c r="C11" s="52" t="s">
        <v>252</v>
      </c>
      <c r="D11" s="52" t="s">
        <v>232</v>
      </c>
      <c r="E11" s="51">
        <v>4000</v>
      </c>
      <c r="F11" s="82">
        <f>161+67</f>
        <v>228</v>
      </c>
      <c r="G11" s="52" t="s">
        <v>262</v>
      </c>
      <c r="H11" s="52" t="s">
        <v>271</v>
      </c>
    </row>
    <row r="12" spans="1:19" s="78" customFormat="1" ht="148.5">
      <c r="A12" s="50">
        <f>IF(D12="","",COUNTA($D$6:$D12))</f>
        <v>7</v>
      </c>
      <c r="B12" s="81" t="s">
        <v>249</v>
      </c>
      <c r="C12" s="52" t="s">
        <v>252</v>
      </c>
      <c r="D12" s="52" t="s">
        <v>232</v>
      </c>
      <c r="E12" s="51">
        <v>6300</v>
      </c>
      <c r="F12" s="82">
        <f>254+79</f>
        <v>333</v>
      </c>
      <c r="G12" s="52" t="s">
        <v>263</v>
      </c>
      <c r="H12" s="52" t="s">
        <v>271</v>
      </c>
    </row>
    <row r="13" spans="1:19" s="78" customFormat="1" ht="148.5">
      <c r="A13" s="50">
        <f>IF(D13="","",COUNTA($D$6:$D13))</f>
        <v>8</v>
      </c>
      <c r="B13" s="81" t="s">
        <v>250</v>
      </c>
      <c r="C13" s="52" t="s">
        <v>252</v>
      </c>
      <c r="D13" s="52" t="s">
        <v>233</v>
      </c>
      <c r="E13" s="51" t="s">
        <v>234</v>
      </c>
      <c r="F13" s="82">
        <f>134+135</f>
        <v>269</v>
      </c>
      <c r="G13" s="52" t="s">
        <v>264</v>
      </c>
      <c r="H13" s="52" t="s">
        <v>271</v>
      </c>
    </row>
    <row r="14" spans="1:19" s="78" customFormat="1" ht="148.5">
      <c r="A14" s="50">
        <f>IF(D14="","",COUNTA($D$6:$D14))</f>
        <v>9</v>
      </c>
      <c r="B14" s="81" t="s">
        <v>251</v>
      </c>
      <c r="C14" s="52" t="s">
        <v>252</v>
      </c>
      <c r="D14" s="52" t="s">
        <v>235</v>
      </c>
      <c r="E14" s="51">
        <v>9200</v>
      </c>
      <c r="F14" s="83">
        <f>404+83</f>
        <v>487</v>
      </c>
      <c r="G14" s="52" t="s">
        <v>265</v>
      </c>
      <c r="H14" s="52" t="s">
        <v>271</v>
      </c>
    </row>
    <row r="15" spans="1:19" s="78" customFormat="1" ht="148.5">
      <c r="A15" s="50">
        <f>IF(D15="","",COUNTA($D$6:$D15))</f>
        <v>10</v>
      </c>
      <c r="B15" s="81" t="s">
        <v>247</v>
      </c>
      <c r="C15" s="52" t="s">
        <v>252</v>
      </c>
      <c r="D15" s="52" t="s">
        <v>236</v>
      </c>
      <c r="E15" s="51">
        <v>9400</v>
      </c>
      <c r="F15" s="83">
        <f>413+142</f>
        <v>555</v>
      </c>
      <c r="G15" s="52" t="s">
        <v>267</v>
      </c>
      <c r="H15" s="52" t="s">
        <v>271</v>
      </c>
    </row>
    <row r="16" spans="1:19" s="78" customFormat="1" ht="148.5">
      <c r="A16" s="50">
        <f>IF(D16="","",COUNTA($D$6:$D16))</f>
        <v>11</v>
      </c>
      <c r="B16" s="81" t="s">
        <v>202</v>
      </c>
      <c r="C16" s="52" t="s">
        <v>252</v>
      </c>
      <c r="D16" s="52" t="s">
        <v>237</v>
      </c>
      <c r="E16" s="51">
        <v>5000</v>
      </c>
      <c r="F16" s="83">
        <f>220+64</f>
        <v>284</v>
      </c>
      <c r="G16" s="52" t="s">
        <v>268</v>
      </c>
      <c r="H16" s="52" t="s">
        <v>271</v>
      </c>
    </row>
    <row r="17" spans="1:8" s="78" customFormat="1" ht="148.5">
      <c r="A17" s="50">
        <f>IF(D17="","",COUNTA($D$6:$D17))</f>
        <v>12</v>
      </c>
      <c r="B17" s="84" t="s">
        <v>251</v>
      </c>
      <c r="C17" s="52" t="s">
        <v>252</v>
      </c>
      <c r="D17" s="52" t="s">
        <v>238</v>
      </c>
      <c r="E17" s="51">
        <v>6000</v>
      </c>
      <c r="F17" s="83">
        <f>264+75</f>
        <v>339</v>
      </c>
      <c r="G17" s="52" t="s">
        <v>266</v>
      </c>
      <c r="H17" s="52" t="s">
        <v>271</v>
      </c>
    </row>
    <row r="18" spans="1:8" s="78" customFormat="1" ht="148.5">
      <c r="A18" s="50">
        <f>IF(D18="","",COUNTA($D$6:$D18))</f>
        <v>13</v>
      </c>
      <c r="B18" s="52" t="s">
        <v>247</v>
      </c>
      <c r="C18" s="52" t="s">
        <v>252</v>
      </c>
      <c r="D18" s="52" t="s">
        <v>238</v>
      </c>
      <c r="E18" s="51">
        <v>8700</v>
      </c>
      <c r="F18" s="83">
        <f>382+132</f>
        <v>514</v>
      </c>
      <c r="G18" s="52" t="s">
        <v>269</v>
      </c>
      <c r="H18" s="52" t="s">
        <v>271</v>
      </c>
    </row>
    <row r="19" spans="1:8" s="78" customFormat="1" ht="148.5">
      <c r="A19" s="50">
        <f>IF(D19="","",COUNTA($D$6:$D19))</f>
        <v>14</v>
      </c>
      <c r="B19" s="55" t="s">
        <v>246</v>
      </c>
      <c r="C19" s="52" t="s">
        <v>252</v>
      </c>
      <c r="D19" s="52" t="s">
        <v>239</v>
      </c>
      <c r="E19" s="51">
        <v>10000</v>
      </c>
      <c r="F19" s="83">
        <f>440+140</f>
        <v>580</v>
      </c>
      <c r="G19" s="52" t="s">
        <v>270</v>
      </c>
      <c r="H19" s="52" t="s">
        <v>271</v>
      </c>
    </row>
    <row r="20" spans="1:8" s="78" customFormat="1" ht="132">
      <c r="A20" s="50">
        <f>IF(D20="","",COUNTA($D$6:$D20))</f>
        <v>15</v>
      </c>
      <c r="B20" s="52" t="s">
        <v>203</v>
      </c>
      <c r="C20" s="52" t="s">
        <v>252</v>
      </c>
      <c r="D20" s="52" t="s">
        <v>204</v>
      </c>
      <c r="E20" s="51" t="s">
        <v>240</v>
      </c>
      <c r="F20" s="51">
        <v>36</v>
      </c>
      <c r="G20" s="57" t="s">
        <v>205</v>
      </c>
      <c r="H20" s="52" t="s">
        <v>273</v>
      </c>
    </row>
    <row r="21" spans="1:8" s="78" customFormat="1" ht="132">
      <c r="A21" s="50">
        <f>IF(D21="","",COUNTA($D$6:$D21))</f>
        <v>16</v>
      </c>
      <c r="B21" s="52" t="s">
        <v>206</v>
      </c>
      <c r="C21" s="52" t="s">
        <v>252</v>
      </c>
      <c r="D21" s="52" t="s">
        <v>207</v>
      </c>
      <c r="E21" s="51">
        <v>27000</v>
      </c>
      <c r="F21" s="56">
        <v>328</v>
      </c>
      <c r="G21" s="53" t="s">
        <v>208</v>
      </c>
      <c r="H21" s="53" t="s">
        <v>272</v>
      </c>
    </row>
    <row r="22" spans="1:8" s="78" customFormat="1" ht="132">
      <c r="A22" s="50">
        <f>IF(D22="","",COUNTA($D$6:$D22))</f>
        <v>17</v>
      </c>
      <c r="B22" s="52" t="s">
        <v>209</v>
      </c>
      <c r="C22" s="52" t="s">
        <v>252</v>
      </c>
      <c r="D22" s="52" t="s">
        <v>210</v>
      </c>
      <c r="E22" s="51">
        <v>9400</v>
      </c>
      <c r="F22" s="56">
        <v>121</v>
      </c>
      <c r="G22" s="53" t="s">
        <v>208</v>
      </c>
      <c r="H22" s="53" t="s">
        <v>272</v>
      </c>
    </row>
    <row r="23" spans="1:8" s="78" customFormat="1" ht="132">
      <c r="A23" s="50">
        <f>IF(D23="","",COUNTA($D$6:$D23))</f>
        <v>18</v>
      </c>
      <c r="B23" s="52" t="s">
        <v>211</v>
      </c>
      <c r="C23" s="52" t="s">
        <v>252</v>
      </c>
      <c r="D23" s="52" t="s">
        <v>212</v>
      </c>
      <c r="E23" s="51">
        <v>9400</v>
      </c>
      <c r="F23" s="56">
        <v>162</v>
      </c>
      <c r="G23" s="53" t="s">
        <v>208</v>
      </c>
      <c r="H23" s="53" t="s">
        <v>272</v>
      </c>
    </row>
    <row r="24" spans="1:8" s="78" customFormat="1" ht="132">
      <c r="A24" s="50">
        <f>IF(D24="","",COUNTA($D$6:$D24))</f>
        <v>19</v>
      </c>
      <c r="B24" s="52" t="s">
        <v>213</v>
      </c>
      <c r="C24" s="52" t="s">
        <v>252</v>
      </c>
      <c r="D24" s="52" t="s">
        <v>214</v>
      </c>
      <c r="E24" s="51">
        <v>13100</v>
      </c>
      <c r="F24" s="56">
        <v>204</v>
      </c>
      <c r="G24" s="53" t="s">
        <v>208</v>
      </c>
      <c r="H24" s="53" t="s">
        <v>272</v>
      </c>
    </row>
    <row r="25" spans="1:8" s="78" customFormat="1" ht="132">
      <c r="A25" s="50">
        <f>IF(D25="","",COUNTA($D$6:$D25))</f>
        <v>20</v>
      </c>
      <c r="B25" s="52" t="s">
        <v>215</v>
      </c>
      <c r="C25" s="52" t="s">
        <v>252</v>
      </c>
      <c r="D25" s="52" t="s">
        <v>216</v>
      </c>
      <c r="E25" s="51">
        <v>11900</v>
      </c>
      <c r="F25" s="56">
        <v>192</v>
      </c>
      <c r="G25" s="53" t="s">
        <v>208</v>
      </c>
      <c r="H25" s="53" t="s">
        <v>272</v>
      </c>
    </row>
    <row r="26" spans="1:8" s="78" customFormat="1" ht="132">
      <c r="A26" s="50">
        <f>IF(D26="","",COUNTA($D$6:$D26))</f>
        <v>21</v>
      </c>
      <c r="B26" s="52" t="s">
        <v>217</v>
      </c>
      <c r="C26" s="52" t="s">
        <v>252</v>
      </c>
      <c r="D26" s="52" t="s">
        <v>218</v>
      </c>
      <c r="E26" s="51">
        <v>19400</v>
      </c>
      <c r="F26" s="56">
        <v>325</v>
      </c>
      <c r="G26" s="53" t="s">
        <v>208</v>
      </c>
      <c r="H26" s="53" t="s">
        <v>272</v>
      </c>
    </row>
    <row r="27" spans="1:8" s="78" customFormat="1" ht="132">
      <c r="A27" s="50">
        <f>IF(D27="","",COUNTA($D$6:$D27))</f>
        <v>22</v>
      </c>
      <c r="B27" s="52" t="s">
        <v>219</v>
      </c>
      <c r="C27" s="52" t="s">
        <v>252</v>
      </c>
      <c r="D27" s="52" t="s">
        <v>220</v>
      </c>
      <c r="E27" s="51">
        <v>29600</v>
      </c>
      <c r="F27" s="58">
        <v>348</v>
      </c>
      <c r="G27" s="53" t="s">
        <v>208</v>
      </c>
      <c r="H27" s="53" t="s">
        <v>272</v>
      </c>
    </row>
    <row r="28" spans="1:8" s="78" customFormat="1" ht="151.5" customHeight="1">
      <c r="A28" s="50">
        <f>IF(D28="","",COUNTA($D$6:$D28))</f>
        <v>23</v>
      </c>
      <c r="B28" s="52" t="s">
        <v>221</v>
      </c>
      <c r="C28" s="52" t="s">
        <v>252</v>
      </c>
      <c r="D28" s="52" t="s">
        <v>222</v>
      </c>
      <c r="E28" s="51" t="s">
        <v>241</v>
      </c>
      <c r="F28" s="58">
        <v>325</v>
      </c>
      <c r="G28" s="53" t="s">
        <v>208</v>
      </c>
      <c r="H28" s="53" t="s">
        <v>272</v>
      </c>
    </row>
  </sheetData>
  <mergeCells count="9">
    <mergeCell ref="A3:A5"/>
    <mergeCell ref="E3:E5"/>
    <mergeCell ref="B2:H2"/>
    <mergeCell ref="D3:D5"/>
    <mergeCell ref="G3:G5"/>
    <mergeCell ref="H3:H5"/>
    <mergeCell ref="B3:B5"/>
    <mergeCell ref="F3:F5"/>
    <mergeCell ref="C3:C5"/>
  </mergeCells>
  <printOptions horizontalCentered="1"/>
  <pageMargins left="0.11811023622047245" right="0.11811023622047245" top="0.35433070866141736" bottom="0.15748031496062992" header="0.19685039370078741" footer="0.11811023622047245"/>
  <pageSetup paperSize="9" scale="65" orientation="landscape" r:id="rId1"/>
  <headerFooter differentFirst="1">
    <oddHeader>&amp;C&amp;"Times New Roman,Regular"&amp;12&amp;P/5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75"/>
  <sheetViews>
    <sheetView zoomScale="55" zoomScaleNormal="55" workbookViewId="0">
      <selection activeCell="D19" sqref="D19"/>
    </sheetView>
  </sheetViews>
  <sheetFormatPr defaultRowHeight="18.75"/>
  <cols>
    <col min="1" max="1" width="6.28515625" style="59" customWidth="1"/>
    <col min="2" max="2" width="42.42578125" style="115" customWidth="1"/>
    <col min="3" max="3" width="30.5703125" style="63" customWidth="1"/>
    <col min="4" max="4" width="32.140625" style="59" bestFit="1" customWidth="1"/>
    <col min="5" max="5" width="23.5703125" style="59" bestFit="1" customWidth="1"/>
    <col min="6" max="6" width="20.85546875" style="63" bestFit="1" customWidth="1"/>
    <col min="7" max="7" width="19.42578125" style="116" customWidth="1"/>
    <col min="8" max="8" width="63.28515625" style="119" customWidth="1"/>
    <col min="9" max="9" width="29" style="64" bestFit="1" customWidth="1"/>
    <col min="10" max="16384" width="9.140625" style="63"/>
  </cols>
  <sheetData>
    <row r="2" spans="1:9" s="95" customFormat="1" ht="99.75" customHeight="1">
      <c r="A2" s="135" t="s">
        <v>527</v>
      </c>
      <c r="B2" s="135"/>
      <c r="C2" s="135"/>
      <c r="D2" s="135"/>
      <c r="E2" s="135"/>
      <c r="F2" s="135"/>
      <c r="G2" s="135"/>
      <c r="H2" s="135"/>
      <c r="I2" s="135"/>
    </row>
    <row r="3" spans="1:9" ht="27.75">
      <c r="A3" s="130"/>
      <c r="B3" s="130"/>
      <c r="C3" s="130"/>
      <c r="D3" s="130"/>
      <c r="E3" s="130"/>
      <c r="F3" s="130"/>
      <c r="G3" s="130"/>
      <c r="H3" s="130"/>
      <c r="I3" s="130"/>
    </row>
    <row r="5" spans="1:9" s="60" customFormat="1">
      <c r="A5" s="131" t="s">
        <v>275</v>
      </c>
      <c r="B5" s="126" t="s">
        <v>525</v>
      </c>
      <c r="C5" s="126" t="s">
        <v>512</v>
      </c>
      <c r="D5" s="126" t="s">
        <v>276</v>
      </c>
      <c r="E5" s="126" t="s">
        <v>277</v>
      </c>
      <c r="F5" s="133" t="s">
        <v>278</v>
      </c>
      <c r="G5" s="134"/>
      <c r="H5" s="126" t="s">
        <v>279</v>
      </c>
      <c r="I5" s="126" t="s">
        <v>513</v>
      </c>
    </row>
    <row r="6" spans="1:9" s="60" customFormat="1" ht="41.25">
      <c r="A6" s="132"/>
      <c r="B6" s="127"/>
      <c r="C6" s="127"/>
      <c r="D6" s="127"/>
      <c r="E6" s="127"/>
      <c r="F6" s="61" t="s">
        <v>280</v>
      </c>
      <c r="G6" s="62" t="s">
        <v>281</v>
      </c>
      <c r="H6" s="127"/>
      <c r="I6" s="127"/>
    </row>
    <row r="7" spans="1:9" s="99" customFormat="1" ht="37.5">
      <c r="A7" s="94">
        <v>1</v>
      </c>
      <c r="B7" s="96" t="s">
        <v>282</v>
      </c>
      <c r="C7" s="97" t="s">
        <v>283</v>
      </c>
      <c r="D7" s="97" t="s">
        <v>284</v>
      </c>
      <c r="E7" s="94" t="s">
        <v>285</v>
      </c>
      <c r="F7" s="94" t="s">
        <v>286</v>
      </c>
      <c r="G7" s="98" t="s">
        <v>287</v>
      </c>
      <c r="H7" s="97" t="s">
        <v>288</v>
      </c>
      <c r="I7" s="96" t="s">
        <v>514</v>
      </c>
    </row>
    <row r="8" spans="1:9" s="99" customFormat="1" ht="56.25">
      <c r="A8" s="94">
        <f>+A7+1</f>
        <v>2</v>
      </c>
      <c r="B8" s="96" t="s">
        <v>289</v>
      </c>
      <c r="C8" s="100" t="s">
        <v>290</v>
      </c>
      <c r="D8" s="97" t="s">
        <v>291</v>
      </c>
      <c r="E8" s="94" t="s">
        <v>285</v>
      </c>
      <c r="F8" s="101" t="s">
        <v>292</v>
      </c>
      <c r="G8" s="102">
        <v>5750</v>
      </c>
      <c r="H8" s="103" t="s">
        <v>293</v>
      </c>
      <c r="I8" s="96" t="s">
        <v>514</v>
      </c>
    </row>
    <row r="9" spans="1:9" s="99" customFormat="1" ht="56.25">
      <c r="A9" s="94">
        <f t="shared" ref="A9:A72" si="0">+A8+1</f>
        <v>3</v>
      </c>
      <c r="B9" s="96" t="s">
        <v>515</v>
      </c>
      <c r="C9" s="101" t="s">
        <v>294</v>
      </c>
      <c r="D9" s="97" t="s">
        <v>295</v>
      </c>
      <c r="E9" s="94" t="s">
        <v>285</v>
      </c>
      <c r="F9" s="97" t="s">
        <v>296</v>
      </c>
      <c r="G9" s="102" t="s">
        <v>297</v>
      </c>
      <c r="H9" s="97" t="s">
        <v>523</v>
      </c>
      <c r="I9" s="96" t="s">
        <v>514</v>
      </c>
    </row>
    <row r="10" spans="1:9" s="99" customFormat="1" ht="56.25">
      <c r="A10" s="94">
        <f t="shared" si="0"/>
        <v>4</v>
      </c>
      <c r="B10" s="96" t="s">
        <v>298</v>
      </c>
      <c r="C10" s="97" t="s">
        <v>299</v>
      </c>
      <c r="D10" s="97" t="s">
        <v>295</v>
      </c>
      <c r="E10" s="94" t="s">
        <v>285</v>
      </c>
      <c r="F10" s="97" t="s">
        <v>296</v>
      </c>
      <c r="G10" s="102" t="s">
        <v>300</v>
      </c>
      <c r="H10" s="97" t="s">
        <v>301</v>
      </c>
      <c r="I10" s="96" t="s">
        <v>514</v>
      </c>
    </row>
    <row r="11" spans="1:9" ht="75">
      <c r="A11" s="94">
        <f t="shared" si="0"/>
        <v>5</v>
      </c>
      <c r="B11" s="104" t="s">
        <v>302</v>
      </c>
      <c r="C11" s="105" t="s">
        <v>303</v>
      </c>
      <c r="D11" s="105" t="s">
        <v>304</v>
      </c>
      <c r="E11" s="106" t="s">
        <v>305</v>
      </c>
      <c r="F11" s="105" t="s">
        <v>306</v>
      </c>
      <c r="G11" s="107">
        <v>4362</v>
      </c>
      <c r="H11" s="105" t="s">
        <v>307</v>
      </c>
      <c r="I11" s="104" t="s">
        <v>519</v>
      </c>
    </row>
    <row r="12" spans="1:9" ht="37.5">
      <c r="A12" s="94">
        <f t="shared" si="0"/>
        <v>6</v>
      </c>
      <c r="B12" s="104" t="s">
        <v>308</v>
      </c>
      <c r="C12" s="105" t="s">
        <v>309</v>
      </c>
      <c r="D12" s="105" t="s">
        <v>310</v>
      </c>
      <c r="E12" s="106" t="s">
        <v>305</v>
      </c>
      <c r="F12" s="105" t="s">
        <v>306</v>
      </c>
      <c r="G12" s="107">
        <v>4380.8</v>
      </c>
      <c r="H12" s="105" t="s">
        <v>311</v>
      </c>
      <c r="I12" s="104" t="s">
        <v>519</v>
      </c>
    </row>
    <row r="13" spans="1:9" ht="37.5">
      <c r="A13" s="94">
        <f t="shared" si="0"/>
        <v>7</v>
      </c>
      <c r="B13" s="104" t="s">
        <v>312</v>
      </c>
      <c r="C13" s="105" t="s">
        <v>313</v>
      </c>
      <c r="D13" s="105" t="s">
        <v>314</v>
      </c>
      <c r="E13" s="106" t="s">
        <v>305</v>
      </c>
      <c r="F13" s="105" t="s">
        <v>315</v>
      </c>
      <c r="G13" s="107">
        <v>1405</v>
      </c>
      <c r="H13" s="105" t="s">
        <v>316</v>
      </c>
      <c r="I13" s="104" t="s">
        <v>519</v>
      </c>
    </row>
    <row r="14" spans="1:9" ht="56.25">
      <c r="A14" s="94">
        <f t="shared" si="0"/>
        <v>8</v>
      </c>
      <c r="B14" s="104" t="s">
        <v>317</v>
      </c>
      <c r="C14" s="105" t="s">
        <v>318</v>
      </c>
      <c r="D14" s="105" t="s">
        <v>319</v>
      </c>
      <c r="E14" s="106" t="s">
        <v>305</v>
      </c>
      <c r="F14" s="105" t="s">
        <v>315</v>
      </c>
      <c r="G14" s="107">
        <v>2022</v>
      </c>
      <c r="H14" s="105" t="s">
        <v>511</v>
      </c>
      <c r="I14" s="104" t="s">
        <v>519</v>
      </c>
    </row>
    <row r="15" spans="1:9" ht="65.25" customHeight="1">
      <c r="A15" s="94">
        <f t="shared" si="0"/>
        <v>9</v>
      </c>
      <c r="B15" s="104" t="s">
        <v>320</v>
      </c>
      <c r="C15" s="105" t="s">
        <v>321</v>
      </c>
      <c r="D15" s="105" t="s">
        <v>319</v>
      </c>
      <c r="E15" s="106" t="s">
        <v>305</v>
      </c>
      <c r="F15" s="105" t="s">
        <v>315</v>
      </c>
      <c r="G15" s="108">
        <v>800</v>
      </c>
      <c r="H15" s="105" t="s">
        <v>511</v>
      </c>
      <c r="I15" s="104" t="s">
        <v>519</v>
      </c>
    </row>
    <row r="16" spans="1:9" ht="56.25">
      <c r="A16" s="94">
        <f t="shared" si="0"/>
        <v>10</v>
      </c>
      <c r="B16" s="104" t="s">
        <v>322</v>
      </c>
      <c r="C16" s="105" t="s">
        <v>323</v>
      </c>
      <c r="D16" s="105" t="s">
        <v>319</v>
      </c>
      <c r="E16" s="106" t="s">
        <v>305</v>
      </c>
      <c r="F16" s="105" t="s">
        <v>315</v>
      </c>
      <c r="G16" s="108">
        <v>9527</v>
      </c>
      <c r="H16" s="105" t="s">
        <v>511</v>
      </c>
      <c r="I16" s="104" t="s">
        <v>519</v>
      </c>
    </row>
    <row r="17" spans="1:9" ht="56.25">
      <c r="A17" s="94">
        <f t="shared" si="0"/>
        <v>11</v>
      </c>
      <c r="B17" s="104" t="s">
        <v>324</v>
      </c>
      <c r="C17" s="105" t="s">
        <v>323</v>
      </c>
      <c r="D17" s="105" t="s">
        <v>319</v>
      </c>
      <c r="E17" s="106" t="s">
        <v>305</v>
      </c>
      <c r="F17" s="105" t="s">
        <v>306</v>
      </c>
      <c r="G17" s="108">
        <v>10910</v>
      </c>
      <c r="H17" s="105" t="s">
        <v>511</v>
      </c>
      <c r="I17" s="104" t="s">
        <v>519</v>
      </c>
    </row>
    <row r="18" spans="1:9" ht="56.25">
      <c r="A18" s="94">
        <f t="shared" si="0"/>
        <v>12</v>
      </c>
      <c r="B18" s="104" t="s">
        <v>325</v>
      </c>
      <c r="C18" s="105" t="s">
        <v>326</v>
      </c>
      <c r="D18" s="105" t="s">
        <v>319</v>
      </c>
      <c r="E18" s="106" t="s">
        <v>305</v>
      </c>
      <c r="F18" s="105" t="s">
        <v>315</v>
      </c>
      <c r="G18" s="108">
        <v>3411</v>
      </c>
      <c r="H18" s="105" t="s">
        <v>511</v>
      </c>
      <c r="I18" s="104" t="s">
        <v>519</v>
      </c>
    </row>
    <row r="19" spans="1:9" ht="75">
      <c r="A19" s="94">
        <f t="shared" si="0"/>
        <v>13</v>
      </c>
      <c r="B19" s="104" t="s">
        <v>327</v>
      </c>
      <c r="C19" s="105" t="s">
        <v>328</v>
      </c>
      <c r="D19" s="105" t="s">
        <v>319</v>
      </c>
      <c r="E19" s="106" t="s">
        <v>305</v>
      </c>
      <c r="F19" s="105" t="s">
        <v>315</v>
      </c>
      <c r="G19" s="108">
        <v>687</v>
      </c>
      <c r="H19" s="105" t="s">
        <v>511</v>
      </c>
      <c r="I19" s="104" t="s">
        <v>519</v>
      </c>
    </row>
    <row r="20" spans="1:9" ht="75">
      <c r="A20" s="94">
        <f t="shared" si="0"/>
        <v>14</v>
      </c>
      <c r="B20" s="104" t="s">
        <v>329</v>
      </c>
      <c r="C20" s="105" t="s">
        <v>330</v>
      </c>
      <c r="D20" s="105" t="s">
        <v>310</v>
      </c>
      <c r="E20" s="106" t="s">
        <v>305</v>
      </c>
      <c r="F20" s="105" t="s">
        <v>315</v>
      </c>
      <c r="G20" s="108">
        <v>738</v>
      </c>
      <c r="H20" s="105" t="s">
        <v>511</v>
      </c>
      <c r="I20" s="104" t="s">
        <v>519</v>
      </c>
    </row>
    <row r="21" spans="1:9" ht="56.25">
      <c r="A21" s="94">
        <f t="shared" si="0"/>
        <v>15</v>
      </c>
      <c r="B21" s="104" t="s">
        <v>331</v>
      </c>
      <c r="C21" s="105" t="s">
        <v>332</v>
      </c>
      <c r="D21" s="105" t="s">
        <v>310</v>
      </c>
      <c r="E21" s="106" t="s">
        <v>305</v>
      </c>
      <c r="F21" s="105" t="s">
        <v>333</v>
      </c>
      <c r="G21" s="108">
        <v>6982.4</v>
      </c>
      <c r="H21" s="105" t="s">
        <v>334</v>
      </c>
      <c r="I21" s="104" t="s">
        <v>519</v>
      </c>
    </row>
    <row r="22" spans="1:9" ht="37.5">
      <c r="A22" s="94">
        <f t="shared" si="0"/>
        <v>16</v>
      </c>
      <c r="B22" s="104" t="s">
        <v>335</v>
      </c>
      <c r="C22" s="105" t="s">
        <v>336</v>
      </c>
      <c r="D22" s="105" t="s">
        <v>337</v>
      </c>
      <c r="E22" s="106" t="s">
        <v>243</v>
      </c>
      <c r="F22" s="105" t="s">
        <v>338</v>
      </c>
      <c r="G22" s="109">
        <v>12245.4</v>
      </c>
      <c r="H22" s="105" t="s">
        <v>339</v>
      </c>
      <c r="I22" s="104" t="s">
        <v>518</v>
      </c>
    </row>
    <row r="23" spans="1:9" ht="62.25" customHeight="1">
      <c r="A23" s="94">
        <f t="shared" si="0"/>
        <v>17</v>
      </c>
      <c r="B23" s="104" t="s">
        <v>340</v>
      </c>
      <c r="C23" s="105" t="s">
        <v>341</v>
      </c>
      <c r="D23" s="105" t="s">
        <v>342</v>
      </c>
      <c r="E23" s="106" t="s">
        <v>243</v>
      </c>
      <c r="F23" s="105" t="s">
        <v>343</v>
      </c>
      <c r="G23" s="108">
        <v>5200</v>
      </c>
      <c r="H23" s="105" t="s">
        <v>344</v>
      </c>
      <c r="I23" s="104" t="s">
        <v>518</v>
      </c>
    </row>
    <row r="24" spans="1:9" ht="56.25">
      <c r="A24" s="94">
        <f t="shared" si="0"/>
        <v>18</v>
      </c>
      <c r="B24" s="104" t="s">
        <v>340</v>
      </c>
      <c r="C24" s="105" t="s">
        <v>341</v>
      </c>
      <c r="D24" s="105" t="s">
        <v>342</v>
      </c>
      <c r="E24" s="106" t="s">
        <v>243</v>
      </c>
      <c r="F24" s="105" t="s">
        <v>345</v>
      </c>
      <c r="G24" s="108">
        <v>9788</v>
      </c>
      <c r="H24" s="105" t="s">
        <v>344</v>
      </c>
      <c r="I24" s="104" t="s">
        <v>518</v>
      </c>
    </row>
    <row r="25" spans="1:9" ht="37.5">
      <c r="A25" s="94">
        <f t="shared" si="0"/>
        <v>19</v>
      </c>
      <c r="B25" s="104" t="s">
        <v>346</v>
      </c>
      <c r="C25" s="105" t="s">
        <v>347</v>
      </c>
      <c r="D25" s="105" t="s">
        <v>348</v>
      </c>
      <c r="E25" s="106" t="s">
        <v>243</v>
      </c>
      <c r="F25" s="105" t="s">
        <v>345</v>
      </c>
      <c r="G25" s="108">
        <v>3236</v>
      </c>
      <c r="H25" s="105" t="s">
        <v>349</v>
      </c>
      <c r="I25" s="104" t="s">
        <v>518</v>
      </c>
    </row>
    <row r="26" spans="1:9" ht="37.5">
      <c r="A26" s="94">
        <f t="shared" si="0"/>
        <v>20</v>
      </c>
      <c r="B26" s="104" t="s">
        <v>346</v>
      </c>
      <c r="C26" s="105" t="s">
        <v>347</v>
      </c>
      <c r="D26" s="105" t="s">
        <v>348</v>
      </c>
      <c r="E26" s="106" t="s">
        <v>243</v>
      </c>
      <c r="F26" s="105" t="s">
        <v>338</v>
      </c>
      <c r="G26" s="108">
        <v>4547</v>
      </c>
      <c r="H26" s="105" t="s">
        <v>349</v>
      </c>
      <c r="I26" s="104" t="s">
        <v>518</v>
      </c>
    </row>
    <row r="27" spans="1:9" ht="37.5">
      <c r="A27" s="94">
        <f t="shared" si="0"/>
        <v>21</v>
      </c>
      <c r="B27" s="104" t="s">
        <v>350</v>
      </c>
      <c r="C27" s="105" t="s">
        <v>351</v>
      </c>
      <c r="D27" s="105" t="s">
        <v>348</v>
      </c>
      <c r="E27" s="106" t="s">
        <v>243</v>
      </c>
      <c r="F27" s="105" t="s">
        <v>352</v>
      </c>
      <c r="G27" s="108">
        <v>2535.5</v>
      </c>
      <c r="H27" s="105" t="s">
        <v>353</v>
      </c>
      <c r="I27" s="104" t="s">
        <v>518</v>
      </c>
    </row>
    <row r="28" spans="1:9" ht="37.5">
      <c r="A28" s="94">
        <f t="shared" si="0"/>
        <v>22</v>
      </c>
      <c r="B28" s="104" t="s">
        <v>350</v>
      </c>
      <c r="C28" s="105" t="s">
        <v>351</v>
      </c>
      <c r="D28" s="105" t="s">
        <v>348</v>
      </c>
      <c r="E28" s="106" t="s">
        <v>243</v>
      </c>
      <c r="F28" s="105" t="s">
        <v>354</v>
      </c>
      <c r="G28" s="108">
        <v>2372.5</v>
      </c>
      <c r="H28" s="105" t="s">
        <v>353</v>
      </c>
      <c r="I28" s="104" t="s">
        <v>518</v>
      </c>
    </row>
    <row r="29" spans="1:9" ht="56.25">
      <c r="A29" s="94">
        <f t="shared" si="0"/>
        <v>23</v>
      </c>
      <c r="B29" s="104" t="s">
        <v>355</v>
      </c>
      <c r="C29" s="105" t="s">
        <v>356</v>
      </c>
      <c r="D29" s="105" t="s">
        <v>348</v>
      </c>
      <c r="E29" s="106" t="s">
        <v>243</v>
      </c>
      <c r="F29" s="105" t="s">
        <v>343</v>
      </c>
      <c r="G29" s="108">
        <v>4400</v>
      </c>
      <c r="H29" s="105" t="s">
        <v>357</v>
      </c>
      <c r="I29" s="104" t="s">
        <v>518</v>
      </c>
    </row>
    <row r="30" spans="1:9" ht="37.5">
      <c r="A30" s="94">
        <f t="shared" si="0"/>
        <v>24</v>
      </c>
      <c r="B30" s="104" t="s">
        <v>358</v>
      </c>
      <c r="C30" s="105" t="s">
        <v>359</v>
      </c>
      <c r="D30" s="105" t="s">
        <v>348</v>
      </c>
      <c r="E30" s="106" t="s">
        <v>243</v>
      </c>
      <c r="F30" s="105" t="s">
        <v>343</v>
      </c>
      <c r="G30" s="108">
        <v>829</v>
      </c>
      <c r="H30" s="105" t="s">
        <v>360</v>
      </c>
      <c r="I30" s="104" t="s">
        <v>518</v>
      </c>
    </row>
    <row r="31" spans="1:9" ht="56.25">
      <c r="A31" s="94">
        <f t="shared" si="0"/>
        <v>25</v>
      </c>
      <c r="B31" s="104" t="s">
        <v>361</v>
      </c>
      <c r="C31" s="105" t="s">
        <v>362</v>
      </c>
      <c r="D31" s="105" t="s">
        <v>348</v>
      </c>
      <c r="E31" s="106" t="s">
        <v>243</v>
      </c>
      <c r="F31" s="105" t="s">
        <v>343</v>
      </c>
      <c r="G31" s="108" t="s">
        <v>363</v>
      </c>
      <c r="H31" s="105" t="s">
        <v>364</v>
      </c>
      <c r="I31" s="104" t="s">
        <v>518</v>
      </c>
    </row>
    <row r="32" spans="1:9" ht="47.25" customHeight="1">
      <c r="A32" s="94">
        <f t="shared" si="0"/>
        <v>26</v>
      </c>
      <c r="B32" s="104" t="s">
        <v>365</v>
      </c>
      <c r="C32" s="105" t="s">
        <v>366</v>
      </c>
      <c r="D32" s="105" t="s">
        <v>367</v>
      </c>
      <c r="E32" s="106" t="s">
        <v>243</v>
      </c>
      <c r="F32" s="105" t="s">
        <v>343</v>
      </c>
      <c r="G32" s="108">
        <v>4596</v>
      </c>
      <c r="H32" s="105" t="s">
        <v>368</v>
      </c>
      <c r="I32" s="128" t="s">
        <v>518</v>
      </c>
    </row>
    <row r="33" spans="1:15" ht="49.5" customHeight="1">
      <c r="A33" s="94">
        <f t="shared" si="0"/>
        <v>27</v>
      </c>
      <c r="B33" s="104" t="s">
        <v>365</v>
      </c>
      <c r="C33" s="105" t="s">
        <v>366</v>
      </c>
      <c r="D33" s="105" t="s">
        <v>367</v>
      </c>
      <c r="E33" s="106" t="s">
        <v>243</v>
      </c>
      <c r="F33" s="105" t="s">
        <v>345</v>
      </c>
      <c r="G33" s="108">
        <v>4860</v>
      </c>
      <c r="H33" s="105" t="s">
        <v>368</v>
      </c>
      <c r="I33" s="129"/>
    </row>
    <row r="34" spans="1:15" ht="37.5">
      <c r="A34" s="94">
        <f t="shared" si="0"/>
        <v>28</v>
      </c>
      <c r="B34" s="104" t="s">
        <v>369</v>
      </c>
      <c r="C34" s="105" t="s">
        <v>370</v>
      </c>
      <c r="D34" s="105" t="s">
        <v>367</v>
      </c>
      <c r="E34" s="106" t="s">
        <v>243</v>
      </c>
      <c r="F34" s="105" t="s">
        <v>343</v>
      </c>
      <c r="G34" s="108">
        <v>2928</v>
      </c>
      <c r="H34" s="105" t="s">
        <v>371</v>
      </c>
      <c r="I34" s="104" t="s">
        <v>518</v>
      </c>
    </row>
    <row r="35" spans="1:15" ht="56.25">
      <c r="A35" s="94">
        <f t="shared" si="0"/>
        <v>29</v>
      </c>
      <c r="B35" s="104" t="s">
        <v>372</v>
      </c>
      <c r="C35" s="105" t="s">
        <v>373</v>
      </c>
      <c r="D35" s="105" t="s">
        <v>374</v>
      </c>
      <c r="E35" s="106" t="s">
        <v>243</v>
      </c>
      <c r="F35" s="105" t="s">
        <v>375</v>
      </c>
      <c r="G35" s="108">
        <v>2400</v>
      </c>
      <c r="H35" s="105" t="s">
        <v>376</v>
      </c>
      <c r="I35" s="104" t="s">
        <v>518</v>
      </c>
    </row>
    <row r="36" spans="1:15" ht="56.25">
      <c r="A36" s="94">
        <f t="shared" si="0"/>
        <v>30</v>
      </c>
      <c r="B36" s="104" t="s">
        <v>372</v>
      </c>
      <c r="C36" s="105" t="s">
        <v>373</v>
      </c>
      <c r="D36" s="105" t="s">
        <v>374</v>
      </c>
      <c r="E36" s="106" t="s">
        <v>243</v>
      </c>
      <c r="F36" s="105" t="s">
        <v>377</v>
      </c>
      <c r="G36" s="108">
        <v>8244</v>
      </c>
      <c r="H36" s="105" t="s">
        <v>376</v>
      </c>
      <c r="I36" s="104" t="s">
        <v>518</v>
      </c>
    </row>
    <row r="37" spans="1:15" ht="37.5">
      <c r="A37" s="94">
        <f t="shared" si="0"/>
        <v>31</v>
      </c>
      <c r="B37" s="104" t="s">
        <v>378</v>
      </c>
      <c r="C37" s="105" t="s">
        <v>379</v>
      </c>
      <c r="D37" s="105" t="s">
        <v>380</v>
      </c>
      <c r="E37" s="106" t="s">
        <v>243</v>
      </c>
      <c r="F37" s="105" t="s">
        <v>345</v>
      </c>
      <c r="G37" s="108">
        <v>4000</v>
      </c>
      <c r="H37" s="105" t="s">
        <v>381</v>
      </c>
      <c r="I37" s="104" t="s">
        <v>518</v>
      </c>
    </row>
    <row r="38" spans="1:15" ht="71.25" customHeight="1">
      <c r="A38" s="94">
        <f t="shared" si="0"/>
        <v>32</v>
      </c>
      <c r="B38" s="104" t="s">
        <v>382</v>
      </c>
      <c r="C38" s="105" t="s">
        <v>383</v>
      </c>
      <c r="D38" s="105" t="s">
        <v>384</v>
      </c>
      <c r="E38" s="106" t="s">
        <v>243</v>
      </c>
      <c r="F38" s="105" t="s">
        <v>385</v>
      </c>
      <c r="G38" s="108">
        <v>2780</v>
      </c>
      <c r="H38" s="105" t="s">
        <v>522</v>
      </c>
      <c r="I38" s="104" t="s">
        <v>518</v>
      </c>
    </row>
    <row r="39" spans="1:15" ht="75">
      <c r="A39" s="94">
        <f t="shared" si="0"/>
        <v>33</v>
      </c>
      <c r="B39" s="104" t="s">
        <v>386</v>
      </c>
      <c r="C39" s="105" t="s">
        <v>387</v>
      </c>
      <c r="D39" s="105" t="s">
        <v>384</v>
      </c>
      <c r="E39" s="106" t="s">
        <v>243</v>
      </c>
      <c r="F39" s="105" t="s">
        <v>343</v>
      </c>
      <c r="G39" s="108">
        <v>872</v>
      </c>
      <c r="H39" s="105" t="s">
        <v>388</v>
      </c>
      <c r="I39" s="104" t="s">
        <v>518</v>
      </c>
    </row>
    <row r="40" spans="1:15" ht="37.5">
      <c r="A40" s="94">
        <f t="shared" si="0"/>
        <v>34</v>
      </c>
      <c r="B40" s="104" t="s">
        <v>389</v>
      </c>
      <c r="C40" s="105" t="s">
        <v>390</v>
      </c>
      <c r="D40" s="105" t="s">
        <v>391</v>
      </c>
      <c r="E40" s="106" t="s">
        <v>243</v>
      </c>
      <c r="F40" s="105" t="s">
        <v>392</v>
      </c>
      <c r="G40" s="108">
        <v>3592</v>
      </c>
      <c r="H40" s="105" t="s">
        <v>393</v>
      </c>
      <c r="I40" s="104" t="s">
        <v>518</v>
      </c>
    </row>
    <row r="41" spans="1:15" ht="37.5">
      <c r="A41" s="94">
        <f t="shared" si="0"/>
        <v>35</v>
      </c>
      <c r="B41" s="104" t="s">
        <v>389</v>
      </c>
      <c r="C41" s="105" t="s">
        <v>390</v>
      </c>
      <c r="D41" s="105" t="s">
        <v>391</v>
      </c>
      <c r="E41" s="106" t="s">
        <v>243</v>
      </c>
      <c r="F41" s="105" t="s">
        <v>394</v>
      </c>
      <c r="G41" s="108">
        <v>2445</v>
      </c>
      <c r="H41" s="105" t="s">
        <v>393</v>
      </c>
      <c r="I41" s="104" t="s">
        <v>518</v>
      </c>
    </row>
    <row r="42" spans="1:15" ht="37.5">
      <c r="A42" s="94">
        <f t="shared" si="0"/>
        <v>36</v>
      </c>
      <c r="B42" s="104" t="s">
        <v>389</v>
      </c>
      <c r="C42" s="105" t="s">
        <v>390</v>
      </c>
      <c r="D42" s="105" t="s">
        <v>391</v>
      </c>
      <c r="E42" s="106" t="s">
        <v>243</v>
      </c>
      <c r="F42" s="105" t="s">
        <v>395</v>
      </c>
      <c r="G42" s="108">
        <v>2455</v>
      </c>
      <c r="H42" s="105" t="s">
        <v>393</v>
      </c>
      <c r="I42" s="104" t="s">
        <v>518</v>
      </c>
    </row>
    <row r="43" spans="1:15" ht="37.5">
      <c r="A43" s="94">
        <f t="shared" si="0"/>
        <v>37</v>
      </c>
      <c r="B43" s="104" t="s">
        <v>396</v>
      </c>
      <c r="C43" s="105" t="s">
        <v>397</v>
      </c>
      <c r="D43" s="105" t="s">
        <v>398</v>
      </c>
      <c r="E43" s="106" t="s">
        <v>243</v>
      </c>
      <c r="F43" s="105" t="s">
        <v>296</v>
      </c>
      <c r="G43" s="108">
        <v>2000</v>
      </c>
      <c r="H43" s="105" t="s">
        <v>399</v>
      </c>
      <c r="I43" s="104" t="s">
        <v>518</v>
      </c>
    </row>
    <row r="44" spans="1:15" ht="54" customHeight="1">
      <c r="A44" s="94">
        <f t="shared" si="0"/>
        <v>38</v>
      </c>
      <c r="B44" s="104" t="s">
        <v>400</v>
      </c>
      <c r="C44" s="105" t="s">
        <v>401</v>
      </c>
      <c r="D44" s="105" t="s">
        <v>398</v>
      </c>
      <c r="E44" s="106" t="s">
        <v>243</v>
      </c>
      <c r="F44" s="105" t="s">
        <v>296</v>
      </c>
      <c r="G44" s="108">
        <v>1072</v>
      </c>
      <c r="H44" s="105" t="s">
        <v>402</v>
      </c>
      <c r="I44" s="104" t="s">
        <v>518</v>
      </c>
    </row>
    <row r="45" spans="1:15" ht="56.25">
      <c r="A45" s="94">
        <f t="shared" si="0"/>
        <v>39</v>
      </c>
      <c r="B45" s="104" t="s">
        <v>403</v>
      </c>
      <c r="C45" s="105" t="s">
        <v>404</v>
      </c>
      <c r="D45" s="105" t="s">
        <v>398</v>
      </c>
      <c r="E45" s="106" t="s">
        <v>243</v>
      </c>
      <c r="F45" s="105" t="s">
        <v>343</v>
      </c>
      <c r="G45" s="108">
        <v>2900</v>
      </c>
      <c r="H45" s="105" t="s">
        <v>405</v>
      </c>
      <c r="I45" s="104" t="s">
        <v>518</v>
      </c>
    </row>
    <row r="46" spans="1:15" ht="56.25" customHeight="1">
      <c r="A46" s="94">
        <f t="shared" si="0"/>
        <v>40</v>
      </c>
      <c r="B46" s="104" t="s">
        <v>406</v>
      </c>
      <c r="C46" s="105" t="s">
        <v>407</v>
      </c>
      <c r="D46" s="105" t="s">
        <v>398</v>
      </c>
      <c r="E46" s="106" t="s">
        <v>243</v>
      </c>
      <c r="F46" s="105" t="s">
        <v>343</v>
      </c>
      <c r="G46" s="108">
        <v>1938</v>
      </c>
      <c r="H46" s="105" t="s">
        <v>408</v>
      </c>
      <c r="I46" s="104" t="s">
        <v>518</v>
      </c>
    </row>
    <row r="47" spans="1:15" s="65" customFormat="1" ht="165.75" customHeight="1">
      <c r="A47" s="94">
        <f t="shared" si="0"/>
        <v>41</v>
      </c>
      <c r="B47" s="104" t="s">
        <v>409</v>
      </c>
      <c r="C47" s="100" t="s">
        <v>410</v>
      </c>
      <c r="D47" s="105" t="s">
        <v>411</v>
      </c>
      <c r="E47" s="105" t="s">
        <v>412</v>
      </c>
      <c r="F47" s="100" t="s">
        <v>315</v>
      </c>
      <c r="G47" s="108">
        <v>3377.6</v>
      </c>
      <c r="H47" s="117" t="s">
        <v>413</v>
      </c>
      <c r="I47" s="104" t="s">
        <v>521</v>
      </c>
      <c r="J47" s="64"/>
      <c r="K47" s="64"/>
      <c r="L47" s="64"/>
      <c r="M47" s="64"/>
      <c r="N47" s="64"/>
      <c r="O47" s="64"/>
    </row>
    <row r="48" spans="1:15" s="65" customFormat="1" ht="150">
      <c r="A48" s="94">
        <f t="shared" si="0"/>
        <v>42</v>
      </c>
      <c r="B48" s="104" t="s">
        <v>409</v>
      </c>
      <c r="C48" s="100" t="s">
        <v>410</v>
      </c>
      <c r="D48" s="105" t="s">
        <v>414</v>
      </c>
      <c r="E48" s="105" t="s">
        <v>412</v>
      </c>
      <c r="F48" s="100" t="s">
        <v>306</v>
      </c>
      <c r="G48" s="108">
        <v>7728.9</v>
      </c>
      <c r="H48" s="117" t="s">
        <v>413</v>
      </c>
      <c r="I48" s="104" t="s">
        <v>521</v>
      </c>
      <c r="J48" s="64"/>
      <c r="K48" s="64"/>
      <c r="L48" s="64"/>
      <c r="M48" s="64"/>
      <c r="N48" s="64"/>
      <c r="O48" s="64"/>
    </row>
    <row r="49" spans="1:15" s="65" customFormat="1" ht="112.5">
      <c r="A49" s="94">
        <f t="shared" si="0"/>
        <v>43</v>
      </c>
      <c r="B49" s="104" t="s">
        <v>415</v>
      </c>
      <c r="C49" s="100" t="s">
        <v>416</v>
      </c>
      <c r="D49" s="105" t="s">
        <v>411</v>
      </c>
      <c r="E49" s="105" t="s">
        <v>412</v>
      </c>
      <c r="F49" s="100" t="s">
        <v>306</v>
      </c>
      <c r="G49" s="108">
        <v>6063</v>
      </c>
      <c r="H49" s="110" t="s">
        <v>417</v>
      </c>
      <c r="I49" s="104" t="s">
        <v>521</v>
      </c>
      <c r="J49" s="64"/>
      <c r="K49" s="64"/>
      <c r="L49" s="64"/>
      <c r="M49" s="64"/>
      <c r="N49" s="64"/>
      <c r="O49" s="64"/>
    </row>
    <row r="50" spans="1:15" s="65" customFormat="1" ht="75">
      <c r="A50" s="94">
        <f t="shared" si="0"/>
        <v>44</v>
      </c>
      <c r="B50" s="104" t="s">
        <v>418</v>
      </c>
      <c r="C50" s="100" t="s">
        <v>410</v>
      </c>
      <c r="D50" s="105" t="s">
        <v>419</v>
      </c>
      <c r="E50" s="105" t="s">
        <v>412</v>
      </c>
      <c r="F50" s="100" t="s">
        <v>420</v>
      </c>
      <c r="G50" s="108">
        <v>8472</v>
      </c>
      <c r="H50" s="111" t="s">
        <v>421</v>
      </c>
      <c r="I50" s="104" t="s">
        <v>521</v>
      </c>
      <c r="J50" s="64"/>
      <c r="K50" s="64"/>
      <c r="L50" s="64"/>
      <c r="M50" s="64"/>
      <c r="N50" s="64"/>
      <c r="O50" s="64"/>
    </row>
    <row r="51" spans="1:15" s="65" customFormat="1" ht="37.5">
      <c r="A51" s="94">
        <f t="shared" si="0"/>
        <v>45</v>
      </c>
      <c r="B51" s="104" t="s">
        <v>422</v>
      </c>
      <c r="C51" s="100" t="s">
        <v>423</v>
      </c>
      <c r="D51" s="105" t="s">
        <v>424</v>
      </c>
      <c r="E51" s="105" t="s">
        <v>412</v>
      </c>
      <c r="F51" s="105" t="s">
        <v>286</v>
      </c>
      <c r="G51" s="108">
        <v>5797</v>
      </c>
      <c r="H51" s="113" t="s">
        <v>511</v>
      </c>
      <c r="I51" s="104" t="s">
        <v>521</v>
      </c>
      <c r="J51" s="64"/>
      <c r="K51" s="64"/>
      <c r="L51" s="64"/>
      <c r="M51" s="64"/>
      <c r="N51" s="64"/>
      <c r="O51" s="64"/>
    </row>
    <row r="52" spans="1:15" s="66" customFormat="1" ht="112.5">
      <c r="A52" s="94">
        <f t="shared" si="0"/>
        <v>46</v>
      </c>
      <c r="B52" s="104" t="s">
        <v>425</v>
      </c>
      <c r="C52" s="100" t="s">
        <v>426</v>
      </c>
      <c r="D52" s="105" t="s">
        <v>427</v>
      </c>
      <c r="E52" s="105" t="s">
        <v>412</v>
      </c>
      <c r="F52" s="112" t="s">
        <v>286</v>
      </c>
      <c r="G52" s="109">
        <v>7966</v>
      </c>
      <c r="H52" s="113" t="s">
        <v>428</v>
      </c>
      <c r="I52" s="104" t="s">
        <v>521</v>
      </c>
      <c r="J52" s="63"/>
      <c r="K52" s="63"/>
      <c r="L52" s="63"/>
      <c r="M52" s="63"/>
      <c r="N52" s="63"/>
      <c r="O52" s="63"/>
    </row>
    <row r="53" spans="1:15" ht="75">
      <c r="A53" s="94">
        <f t="shared" si="0"/>
        <v>47</v>
      </c>
      <c r="B53" s="104" t="s">
        <v>429</v>
      </c>
      <c r="C53" s="100" t="s">
        <v>430</v>
      </c>
      <c r="D53" s="105" t="s">
        <v>431</v>
      </c>
      <c r="E53" s="105" t="s">
        <v>432</v>
      </c>
      <c r="F53" s="100" t="s">
        <v>433</v>
      </c>
      <c r="G53" s="108">
        <v>6800</v>
      </c>
      <c r="H53" s="105" t="s">
        <v>434</v>
      </c>
      <c r="I53" s="104" t="s">
        <v>520</v>
      </c>
    </row>
    <row r="54" spans="1:15" ht="37.5">
      <c r="A54" s="94">
        <f t="shared" si="0"/>
        <v>48</v>
      </c>
      <c r="B54" s="104" t="s">
        <v>435</v>
      </c>
      <c r="C54" s="100" t="s">
        <v>430</v>
      </c>
      <c r="D54" s="105" t="s">
        <v>436</v>
      </c>
      <c r="E54" s="105" t="s">
        <v>432</v>
      </c>
      <c r="F54" s="100" t="s">
        <v>437</v>
      </c>
      <c r="G54" s="108">
        <v>945</v>
      </c>
      <c r="H54" s="105" t="s">
        <v>511</v>
      </c>
      <c r="I54" s="104" t="s">
        <v>520</v>
      </c>
    </row>
    <row r="55" spans="1:15" ht="56.25">
      <c r="A55" s="94">
        <f t="shared" si="0"/>
        <v>49</v>
      </c>
      <c r="B55" s="104" t="s">
        <v>438</v>
      </c>
      <c r="C55" s="100" t="s">
        <v>439</v>
      </c>
      <c r="D55" s="105" t="s">
        <v>440</v>
      </c>
      <c r="E55" s="105" t="s">
        <v>432</v>
      </c>
      <c r="F55" s="100" t="s">
        <v>437</v>
      </c>
      <c r="G55" s="108">
        <v>240</v>
      </c>
      <c r="H55" s="105" t="s">
        <v>441</v>
      </c>
      <c r="I55" s="104" t="s">
        <v>520</v>
      </c>
    </row>
    <row r="56" spans="1:15" ht="37.5">
      <c r="A56" s="94">
        <f t="shared" si="0"/>
        <v>50</v>
      </c>
      <c r="B56" s="104" t="s">
        <v>442</v>
      </c>
      <c r="C56" s="100" t="s">
        <v>443</v>
      </c>
      <c r="D56" s="105" t="s">
        <v>444</v>
      </c>
      <c r="E56" s="105" t="s">
        <v>432</v>
      </c>
      <c r="F56" s="100" t="s">
        <v>445</v>
      </c>
      <c r="G56" s="108">
        <v>6310</v>
      </c>
      <c r="H56" s="105" t="s">
        <v>511</v>
      </c>
      <c r="I56" s="104" t="s">
        <v>520</v>
      </c>
    </row>
    <row r="57" spans="1:15" ht="37.5">
      <c r="A57" s="94">
        <f t="shared" si="0"/>
        <v>51</v>
      </c>
      <c r="B57" s="104" t="s">
        <v>446</v>
      </c>
      <c r="C57" s="100" t="s">
        <v>447</v>
      </c>
      <c r="D57" s="105" t="s">
        <v>448</v>
      </c>
      <c r="E57" s="105" t="s">
        <v>432</v>
      </c>
      <c r="F57" s="100" t="s">
        <v>449</v>
      </c>
      <c r="G57" s="108">
        <v>16900</v>
      </c>
      <c r="H57" s="105" t="s">
        <v>511</v>
      </c>
      <c r="I57" s="104" t="s">
        <v>520</v>
      </c>
    </row>
    <row r="58" spans="1:15" ht="87" customHeight="1">
      <c r="A58" s="94">
        <f t="shared" si="0"/>
        <v>52</v>
      </c>
      <c r="B58" s="104" t="s">
        <v>450</v>
      </c>
      <c r="C58" s="100" t="s">
        <v>451</v>
      </c>
      <c r="D58" s="105" t="s">
        <v>452</v>
      </c>
      <c r="E58" s="105" t="s">
        <v>432</v>
      </c>
      <c r="F58" s="100" t="s">
        <v>453</v>
      </c>
      <c r="G58" s="108" t="s">
        <v>454</v>
      </c>
      <c r="H58" s="105" t="s">
        <v>511</v>
      </c>
      <c r="I58" s="104" t="s">
        <v>520</v>
      </c>
    </row>
    <row r="59" spans="1:15" ht="56.25">
      <c r="A59" s="94">
        <f t="shared" si="0"/>
        <v>53</v>
      </c>
      <c r="B59" s="104" t="s">
        <v>455</v>
      </c>
      <c r="C59" s="100" t="s">
        <v>456</v>
      </c>
      <c r="D59" s="105" t="s">
        <v>457</v>
      </c>
      <c r="E59" s="105" t="s">
        <v>432</v>
      </c>
      <c r="F59" s="100" t="s">
        <v>458</v>
      </c>
      <c r="G59" s="108" t="s">
        <v>459</v>
      </c>
      <c r="H59" s="105" t="s">
        <v>511</v>
      </c>
      <c r="I59" s="104" t="s">
        <v>520</v>
      </c>
    </row>
    <row r="60" spans="1:15" ht="37.5">
      <c r="A60" s="94">
        <f t="shared" si="0"/>
        <v>54</v>
      </c>
      <c r="B60" s="104" t="s">
        <v>460</v>
      </c>
      <c r="C60" s="100" t="s">
        <v>461</v>
      </c>
      <c r="D60" s="105" t="s">
        <v>436</v>
      </c>
      <c r="E60" s="105" t="s">
        <v>432</v>
      </c>
      <c r="F60" s="100" t="s">
        <v>437</v>
      </c>
      <c r="G60" s="108">
        <v>2497</v>
      </c>
      <c r="H60" s="105" t="s">
        <v>511</v>
      </c>
      <c r="I60" s="104" t="s">
        <v>520</v>
      </c>
    </row>
    <row r="61" spans="1:15" ht="37.5">
      <c r="A61" s="94">
        <f t="shared" si="0"/>
        <v>55</v>
      </c>
      <c r="B61" s="104" t="s">
        <v>462</v>
      </c>
      <c r="C61" s="100" t="s">
        <v>463</v>
      </c>
      <c r="D61" s="105" t="s">
        <v>464</v>
      </c>
      <c r="E61" s="105" t="s">
        <v>432</v>
      </c>
      <c r="F61" s="100" t="s">
        <v>437</v>
      </c>
      <c r="G61" s="108">
        <v>725</v>
      </c>
      <c r="H61" s="105" t="s">
        <v>511</v>
      </c>
      <c r="I61" s="104" t="s">
        <v>520</v>
      </c>
    </row>
    <row r="62" spans="1:15" ht="37.5">
      <c r="A62" s="94">
        <f t="shared" si="0"/>
        <v>56</v>
      </c>
      <c r="B62" s="104" t="s">
        <v>465</v>
      </c>
      <c r="C62" s="100" t="s">
        <v>466</v>
      </c>
      <c r="D62" s="105" t="s">
        <v>467</v>
      </c>
      <c r="E62" s="105" t="s">
        <v>72</v>
      </c>
      <c r="F62" s="112" t="s">
        <v>306</v>
      </c>
      <c r="G62" s="109">
        <v>15651</v>
      </c>
      <c r="H62" s="105" t="s">
        <v>468</v>
      </c>
      <c r="I62" s="114" t="s">
        <v>517</v>
      </c>
    </row>
    <row r="63" spans="1:15" ht="37.5">
      <c r="A63" s="94">
        <f t="shared" si="0"/>
        <v>57</v>
      </c>
      <c r="B63" s="104" t="s">
        <v>469</v>
      </c>
      <c r="C63" s="100" t="s">
        <v>470</v>
      </c>
      <c r="D63" s="105" t="s">
        <v>471</v>
      </c>
      <c r="E63" s="105" t="s">
        <v>72</v>
      </c>
      <c r="F63" s="112" t="s">
        <v>315</v>
      </c>
      <c r="G63" s="109">
        <v>5250</v>
      </c>
      <c r="H63" s="118" t="s">
        <v>472</v>
      </c>
      <c r="I63" s="114" t="s">
        <v>517</v>
      </c>
    </row>
    <row r="64" spans="1:15" ht="37.5">
      <c r="A64" s="94">
        <f t="shared" si="0"/>
        <v>58</v>
      </c>
      <c r="B64" s="104" t="s">
        <v>473</v>
      </c>
      <c r="C64" s="100" t="s">
        <v>474</v>
      </c>
      <c r="D64" s="105" t="s">
        <v>475</v>
      </c>
      <c r="E64" s="105" t="s">
        <v>72</v>
      </c>
      <c r="F64" s="112" t="s">
        <v>315</v>
      </c>
      <c r="G64" s="109">
        <v>5000</v>
      </c>
      <c r="H64" s="118" t="s">
        <v>476</v>
      </c>
      <c r="I64" s="114" t="s">
        <v>517</v>
      </c>
    </row>
    <row r="65" spans="1:9" ht="37.5">
      <c r="A65" s="94">
        <f t="shared" si="0"/>
        <v>59</v>
      </c>
      <c r="B65" s="104" t="s">
        <v>477</v>
      </c>
      <c r="C65" s="100" t="s">
        <v>478</v>
      </c>
      <c r="D65" s="105" t="s">
        <v>479</v>
      </c>
      <c r="E65" s="105" t="s">
        <v>72</v>
      </c>
      <c r="F65" s="112" t="s">
        <v>315</v>
      </c>
      <c r="G65" s="109">
        <v>8004</v>
      </c>
      <c r="H65" s="118" t="s">
        <v>480</v>
      </c>
      <c r="I65" s="114" t="s">
        <v>517</v>
      </c>
    </row>
    <row r="66" spans="1:9" ht="37.5">
      <c r="A66" s="94">
        <f t="shared" si="0"/>
        <v>60</v>
      </c>
      <c r="B66" s="104" t="s">
        <v>481</v>
      </c>
      <c r="C66" s="100" t="s">
        <v>482</v>
      </c>
      <c r="D66" s="105" t="s">
        <v>479</v>
      </c>
      <c r="E66" s="105" t="s">
        <v>72</v>
      </c>
      <c r="F66" s="112"/>
      <c r="G66" s="109">
        <v>5100</v>
      </c>
      <c r="H66" s="118" t="s">
        <v>483</v>
      </c>
      <c r="I66" s="114" t="s">
        <v>517</v>
      </c>
    </row>
    <row r="67" spans="1:9" ht="37.5">
      <c r="A67" s="94">
        <f t="shared" si="0"/>
        <v>61</v>
      </c>
      <c r="B67" s="104" t="s">
        <v>484</v>
      </c>
      <c r="C67" s="100" t="s">
        <v>485</v>
      </c>
      <c r="D67" s="105" t="s">
        <v>486</v>
      </c>
      <c r="E67" s="105" t="s">
        <v>72</v>
      </c>
      <c r="F67" s="112" t="s">
        <v>306</v>
      </c>
      <c r="G67" s="109">
        <v>6007</v>
      </c>
      <c r="H67" s="105" t="s">
        <v>487</v>
      </c>
      <c r="I67" s="114" t="s">
        <v>517</v>
      </c>
    </row>
    <row r="68" spans="1:9" ht="56.25">
      <c r="A68" s="94">
        <f t="shared" si="0"/>
        <v>62</v>
      </c>
      <c r="B68" s="104" t="s">
        <v>488</v>
      </c>
      <c r="C68" s="100" t="s">
        <v>489</v>
      </c>
      <c r="D68" s="105" t="s">
        <v>490</v>
      </c>
      <c r="E68" s="105" t="s">
        <v>72</v>
      </c>
      <c r="F68" s="100" t="s">
        <v>491</v>
      </c>
      <c r="G68" s="109">
        <v>6900</v>
      </c>
      <c r="H68" s="105" t="s">
        <v>492</v>
      </c>
      <c r="I68" s="114" t="s">
        <v>517</v>
      </c>
    </row>
    <row r="69" spans="1:9" ht="37.5">
      <c r="A69" s="94">
        <f t="shared" si="0"/>
        <v>63</v>
      </c>
      <c r="B69" s="104" t="s">
        <v>488</v>
      </c>
      <c r="C69" s="100" t="s">
        <v>489</v>
      </c>
      <c r="D69" s="105" t="s">
        <v>493</v>
      </c>
      <c r="E69" s="105" t="s">
        <v>72</v>
      </c>
      <c r="F69" s="100" t="s">
        <v>491</v>
      </c>
      <c r="G69" s="109">
        <v>5800</v>
      </c>
      <c r="H69" s="105" t="s">
        <v>492</v>
      </c>
      <c r="I69" s="114" t="s">
        <v>517</v>
      </c>
    </row>
    <row r="70" spans="1:9" ht="37.5">
      <c r="A70" s="94">
        <f t="shared" si="0"/>
        <v>64</v>
      </c>
      <c r="B70" s="104" t="s">
        <v>488</v>
      </c>
      <c r="C70" s="100" t="s">
        <v>489</v>
      </c>
      <c r="D70" s="105" t="s">
        <v>494</v>
      </c>
      <c r="E70" s="105" t="s">
        <v>72</v>
      </c>
      <c r="F70" s="112" t="s">
        <v>306</v>
      </c>
      <c r="G70" s="109">
        <v>14100</v>
      </c>
      <c r="H70" s="105" t="s">
        <v>492</v>
      </c>
      <c r="I70" s="114" t="s">
        <v>517</v>
      </c>
    </row>
    <row r="71" spans="1:9" ht="37.5">
      <c r="A71" s="94">
        <f t="shared" si="0"/>
        <v>65</v>
      </c>
      <c r="B71" s="104" t="s">
        <v>495</v>
      </c>
      <c r="C71" s="104" t="s">
        <v>496</v>
      </c>
      <c r="D71" s="106" t="s">
        <v>497</v>
      </c>
      <c r="E71" s="105" t="s">
        <v>244</v>
      </c>
      <c r="F71" s="112" t="s">
        <v>315</v>
      </c>
      <c r="G71" s="109">
        <v>1200</v>
      </c>
      <c r="H71" s="105" t="s">
        <v>511</v>
      </c>
      <c r="I71" s="104" t="s">
        <v>516</v>
      </c>
    </row>
    <row r="72" spans="1:9" ht="56.25">
      <c r="A72" s="94">
        <f t="shared" si="0"/>
        <v>66</v>
      </c>
      <c r="B72" s="104" t="s">
        <v>498</v>
      </c>
      <c r="C72" s="104" t="s">
        <v>499</v>
      </c>
      <c r="D72" s="106" t="s">
        <v>500</v>
      </c>
      <c r="E72" s="105" t="s">
        <v>244</v>
      </c>
      <c r="F72" s="112" t="s">
        <v>315</v>
      </c>
      <c r="G72" s="109">
        <v>900</v>
      </c>
      <c r="H72" s="105" t="s">
        <v>501</v>
      </c>
      <c r="I72" s="104" t="s">
        <v>516</v>
      </c>
    </row>
    <row r="73" spans="1:9" ht="56.25">
      <c r="A73" s="94">
        <f t="shared" ref="A73:A75" si="1">+A72+1</f>
        <v>67</v>
      </c>
      <c r="B73" s="104" t="s">
        <v>502</v>
      </c>
      <c r="C73" s="100" t="s">
        <v>503</v>
      </c>
      <c r="D73" s="106" t="s">
        <v>504</v>
      </c>
      <c r="E73" s="105" t="s">
        <v>244</v>
      </c>
      <c r="F73" s="112" t="s">
        <v>315</v>
      </c>
      <c r="G73" s="109">
        <v>1400</v>
      </c>
      <c r="H73" s="105" t="s">
        <v>511</v>
      </c>
      <c r="I73" s="104" t="s">
        <v>516</v>
      </c>
    </row>
    <row r="74" spans="1:9" ht="56.25">
      <c r="A74" s="94">
        <f t="shared" si="1"/>
        <v>68</v>
      </c>
      <c r="B74" s="104" t="s">
        <v>505</v>
      </c>
      <c r="C74" s="100" t="s">
        <v>506</v>
      </c>
      <c r="D74" s="106" t="s">
        <v>507</v>
      </c>
      <c r="E74" s="105" t="s">
        <v>244</v>
      </c>
      <c r="F74" s="112" t="s">
        <v>315</v>
      </c>
      <c r="G74" s="108">
        <v>4473</v>
      </c>
      <c r="H74" s="105" t="s">
        <v>511</v>
      </c>
      <c r="I74" s="104" t="s">
        <v>516</v>
      </c>
    </row>
    <row r="75" spans="1:9" ht="37.5">
      <c r="A75" s="94">
        <f t="shared" si="1"/>
        <v>69</v>
      </c>
      <c r="B75" s="104" t="s">
        <v>508</v>
      </c>
      <c r="C75" s="100" t="s">
        <v>509</v>
      </c>
      <c r="D75" s="106" t="s">
        <v>510</v>
      </c>
      <c r="E75" s="105" t="s">
        <v>244</v>
      </c>
      <c r="F75" s="112" t="s">
        <v>315</v>
      </c>
      <c r="G75" s="108">
        <v>2001</v>
      </c>
      <c r="H75" s="105" t="s">
        <v>511</v>
      </c>
      <c r="I75" s="104" t="s">
        <v>516</v>
      </c>
    </row>
  </sheetData>
  <mergeCells count="11">
    <mergeCell ref="A2:I2"/>
    <mergeCell ref="C5:C6"/>
    <mergeCell ref="I5:I6"/>
    <mergeCell ref="I32:I33"/>
    <mergeCell ref="A3:I3"/>
    <mergeCell ref="A5:A6"/>
    <mergeCell ref="B5:B6"/>
    <mergeCell ref="D5:D6"/>
    <mergeCell ref="E5:E6"/>
    <mergeCell ref="F5:G5"/>
    <mergeCell ref="H5:H6"/>
  </mergeCells>
  <printOptions horizontalCentered="1"/>
  <pageMargins left="0.11811023622047245" right="0.11811023622047245" top="0.35433070866141736" bottom="0.15748031496062992" header="0.19685039370078741" footer="0.31496062992125984"/>
  <pageSetup paperSize="9" scale="50" orientation="landscape" verticalDpi="0" r:id="rId1"/>
  <headerFooter differentFirst="1">
    <oddHeader>&amp;C&amp;"Times New Roman,Regular"&amp;14&amp;P/4</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60"/>
  <sheetViews>
    <sheetView topLeftCell="A25" workbookViewId="0">
      <selection activeCell="C45" sqref="C45"/>
    </sheetView>
  </sheetViews>
  <sheetFormatPr defaultRowHeight="17.25"/>
  <cols>
    <col min="1" max="1" width="7.7109375" style="4" customWidth="1"/>
    <col min="2" max="2" width="26" style="8" customWidth="1"/>
    <col min="3" max="3" width="51.28515625" style="42" customWidth="1"/>
    <col min="4" max="4" width="32.7109375" style="46" customWidth="1"/>
    <col min="5" max="5" width="14.140625" bestFit="1" customWidth="1"/>
    <col min="6" max="6" width="9.140625" customWidth="1"/>
    <col min="7" max="7" width="10.28515625" customWidth="1"/>
  </cols>
  <sheetData>
    <row r="2" spans="1:7" ht="2.25" customHeight="1"/>
    <row r="3" spans="1:7" ht="64.5" customHeight="1">
      <c r="A3" s="13"/>
      <c r="B3" s="136" t="s">
        <v>199</v>
      </c>
      <c r="C3" s="137"/>
      <c r="D3" s="137"/>
      <c r="E3" s="137"/>
      <c r="F3" s="137"/>
      <c r="G3" s="137"/>
    </row>
    <row r="5" spans="1:7" ht="42" customHeight="1">
      <c r="A5" s="138" t="s">
        <v>0</v>
      </c>
      <c r="B5" s="139" t="s">
        <v>1</v>
      </c>
      <c r="C5" s="140" t="s">
        <v>2</v>
      </c>
      <c r="D5" s="140" t="s">
        <v>3</v>
      </c>
      <c r="E5" s="138" t="s">
        <v>8</v>
      </c>
      <c r="F5" s="138" t="s">
        <v>4</v>
      </c>
      <c r="G5" s="138"/>
    </row>
    <row r="6" spans="1:7" ht="33">
      <c r="A6" s="138"/>
      <c r="B6" s="139"/>
      <c r="C6" s="140"/>
      <c r="D6" s="140"/>
      <c r="E6" s="138"/>
      <c r="F6" s="15" t="s">
        <v>5</v>
      </c>
      <c r="G6" s="15" t="s">
        <v>6</v>
      </c>
    </row>
    <row r="7" spans="1:7" ht="82.5">
      <c r="A7" s="18">
        <f>IF(B7="","",COUNTA($B$6:B7))</f>
        <v>1</v>
      </c>
      <c r="B7" s="48" t="s">
        <v>17</v>
      </c>
      <c r="C7" s="17" t="s">
        <v>18</v>
      </c>
      <c r="D7" s="36" t="s">
        <v>19</v>
      </c>
      <c r="E7" s="19" t="s">
        <v>20</v>
      </c>
      <c r="F7" s="9">
        <v>8600</v>
      </c>
      <c r="G7" s="14">
        <v>367.52136752136749</v>
      </c>
    </row>
    <row r="8" spans="1:7" ht="165">
      <c r="A8" s="18">
        <f>IF(B8="","",COUNTA($B$6:B8))</f>
        <v>2</v>
      </c>
      <c r="B8" s="48" t="s">
        <v>11</v>
      </c>
      <c r="C8" s="43" t="s">
        <v>12</v>
      </c>
      <c r="D8" s="36" t="s">
        <v>13</v>
      </c>
      <c r="E8" s="18" t="s">
        <v>87</v>
      </c>
      <c r="F8" s="20">
        <v>5200</v>
      </c>
      <c r="G8" s="21">
        <v>222.22222222222223</v>
      </c>
    </row>
    <row r="9" spans="1:7" ht="153.75" customHeight="1">
      <c r="A9" s="18">
        <f>IF(B9="","",COUNTA($B$6:B9))</f>
        <v>3</v>
      </c>
      <c r="B9" s="48" t="s">
        <v>14</v>
      </c>
      <c r="C9" s="43" t="s">
        <v>12</v>
      </c>
      <c r="D9" s="36" t="s">
        <v>15</v>
      </c>
      <c r="E9" s="18" t="s">
        <v>88</v>
      </c>
      <c r="F9" s="20">
        <v>20000</v>
      </c>
      <c r="G9" s="21">
        <v>854.70085470085496</v>
      </c>
    </row>
    <row r="10" spans="1:7" ht="82.5">
      <c r="A10" s="18">
        <f>IF(B10="","",COUNTA($B$6:B10))</f>
        <v>4</v>
      </c>
      <c r="B10" s="22" t="s">
        <v>99</v>
      </c>
      <c r="C10" s="17" t="s">
        <v>10</v>
      </c>
      <c r="D10" s="17" t="s">
        <v>100</v>
      </c>
      <c r="E10" s="23" t="s">
        <v>101</v>
      </c>
      <c r="F10" s="24">
        <v>145</v>
      </c>
      <c r="G10" s="25">
        <f>F10/23</f>
        <v>6.3043478260869561</v>
      </c>
    </row>
    <row r="11" spans="1:7" ht="132">
      <c r="A11" s="18">
        <f>IF(B11="","",COUNTA($B$6:B11))</f>
        <v>5</v>
      </c>
      <c r="B11" s="22" t="s">
        <v>97</v>
      </c>
      <c r="C11" s="17" t="s">
        <v>16</v>
      </c>
      <c r="D11" s="17" t="s">
        <v>13</v>
      </c>
      <c r="E11" s="23" t="s">
        <v>98</v>
      </c>
      <c r="F11" s="26">
        <v>250</v>
      </c>
      <c r="G11" s="25">
        <f>F11/23</f>
        <v>10.869565217391305</v>
      </c>
    </row>
    <row r="12" spans="1:7" ht="39" customHeight="1">
      <c r="A12" s="18">
        <f>IF(B12="","",COUNTA($B$6:B12))</f>
        <v>6</v>
      </c>
      <c r="B12" s="22" t="s">
        <v>102</v>
      </c>
      <c r="C12" s="17" t="s">
        <v>103</v>
      </c>
      <c r="D12" s="17" t="s">
        <v>104</v>
      </c>
      <c r="E12" s="23" t="s">
        <v>105</v>
      </c>
      <c r="F12" s="24">
        <v>3000</v>
      </c>
      <c r="G12" s="25">
        <f>F12/23</f>
        <v>130.43478260869566</v>
      </c>
    </row>
    <row r="13" spans="1:7" ht="49.5">
      <c r="A13" s="18">
        <f>IF(B13="","",COUNTA($B$6:B13))</f>
        <v>7</v>
      </c>
      <c r="B13" s="22" t="s">
        <v>106</v>
      </c>
      <c r="C13" s="17" t="s">
        <v>103</v>
      </c>
      <c r="D13" s="17" t="s">
        <v>107</v>
      </c>
      <c r="E13" s="23" t="s">
        <v>108</v>
      </c>
      <c r="F13" s="24">
        <v>6000</v>
      </c>
      <c r="G13" s="25">
        <f t="shared" ref="G13" si="0">F13/23</f>
        <v>260.86956521739131</v>
      </c>
    </row>
    <row r="14" spans="1:7" ht="33">
      <c r="A14" s="18">
        <f>IF(B14="","",COUNTA($B$6:B14))</f>
        <v>8</v>
      </c>
      <c r="B14" s="47" t="s">
        <v>23</v>
      </c>
      <c r="C14" s="2" t="s">
        <v>25</v>
      </c>
      <c r="D14" s="2" t="s">
        <v>157</v>
      </c>
      <c r="E14" s="5" t="s">
        <v>24</v>
      </c>
      <c r="F14" s="1" t="s">
        <v>9</v>
      </c>
      <c r="G14" s="1" t="s">
        <v>9</v>
      </c>
    </row>
    <row r="15" spans="1:7" ht="33">
      <c r="A15" s="18">
        <f>IF(B15="","",COUNTA($B$6:B15))</f>
        <v>9</v>
      </c>
      <c r="B15" s="47" t="s">
        <v>26</v>
      </c>
      <c r="C15" s="2" t="s">
        <v>25</v>
      </c>
      <c r="D15" s="2" t="s">
        <v>158</v>
      </c>
      <c r="E15" s="5" t="s">
        <v>27</v>
      </c>
      <c r="F15" s="1" t="s">
        <v>9</v>
      </c>
      <c r="G15" s="1" t="s">
        <v>9</v>
      </c>
    </row>
    <row r="16" spans="1:7" ht="82.5">
      <c r="A16" s="18">
        <f>IF(B16="","",COUNTA($B$6:B16))</f>
        <v>10</v>
      </c>
      <c r="B16" s="47" t="s">
        <v>66</v>
      </c>
      <c r="C16" s="2" t="s">
        <v>68</v>
      </c>
      <c r="D16" s="2" t="s">
        <v>158</v>
      </c>
      <c r="E16" s="1" t="s">
        <v>67</v>
      </c>
      <c r="F16" s="1" t="s">
        <v>9</v>
      </c>
      <c r="G16" s="1" t="s">
        <v>9</v>
      </c>
    </row>
    <row r="17" spans="1:7" ht="33">
      <c r="A17" s="18">
        <f>IF(B17="","",COUNTA($B$6:B17))</f>
        <v>11</v>
      </c>
      <c r="B17" s="47" t="s">
        <v>111</v>
      </c>
      <c r="C17" s="2" t="s">
        <v>112</v>
      </c>
      <c r="D17" s="2" t="s">
        <v>113</v>
      </c>
      <c r="E17" s="1" t="s">
        <v>114</v>
      </c>
      <c r="F17" s="1" t="s">
        <v>9</v>
      </c>
      <c r="G17" s="1" t="s">
        <v>9</v>
      </c>
    </row>
    <row r="18" spans="1:7" ht="148.5">
      <c r="A18" s="18">
        <f>IF(B18="","",COUNTA($B$6:B18))</f>
        <v>12</v>
      </c>
      <c r="B18" s="47" t="s">
        <v>198</v>
      </c>
      <c r="C18" s="2" t="s">
        <v>62</v>
      </c>
      <c r="D18" s="2" t="s">
        <v>159</v>
      </c>
      <c r="E18" s="1" t="s">
        <v>61</v>
      </c>
      <c r="F18" s="1" t="s">
        <v>9</v>
      </c>
      <c r="G18" s="1" t="s">
        <v>9</v>
      </c>
    </row>
    <row r="19" spans="1:7" ht="66">
      <c r="A19" s="18">
        <f>IF(B19="","",COUNTA($B$6:B19))</f>
        <v>13</v>
      </c>
      <c r="B19" s="47" t="s">
        <v>63</v>
      </c>
      <c r="C19" s="2" t="s">
        <v>65</v>
      </c>
      <c r="D19" s="2" t="s">
        <v>160</v>
      </c>
      <c r="E19" s="27" t="s">
        <v>64</v>
      </c>
      <c r="F19" s="1" t="s">
        <v>9</v>
      </c>
      <c r="G19" s="1" t="s">
        <v>9</v>
      </c>
    </row>
    <row r="20" spans="1:7" ht="49.5">
      <c r="A20" s="18">
        <f>IF(B20="","",COUNTA($B$6:B20))</f>
        <v>14</v>
      </c>
      <c r="B20" s="47" t="s">
        <v>69</v>
      </c>
      <c r="C20" s="2" t="s">
        <v>70</v>
      </c>
      <c r="D20" s="2" t="s">
        <v>161</v>
      </c>
      <c r="E20" s="1" t="s">
        <v>9</v>
      </c>
      <c r="F20" s="1" t="s">
        <v>9</v>
      </c>
      <c r="G20" s="1" t="s">
        <v>9</v>
      </c>
    </row>
    <row r="21" spans="1:7" ht="66">
      <c r="A21" s="18">
        <f>IF(B21="","",COUNTA($B$6:B21))</f>
        <v>15</v>
      </c>
      <c r="B21" s="47" t="s">
        <v>74</v>
      </c>
      <c r="C21" s="2" t="s">
        <v>75</v>
      </c>
      <c r="D21" s="2" t="s">
        <v>162</v>
      </c>
      <c r="E21" s="1" t="s">
        <v>142</v>
      </c>
      <c r="F21" s="1" t="s">
        <v>9</v>
      </c>
      <c r="G21" s="1" t="s">
        <v>9</v>
      </c>
    </row>
    <row r="22" spans="1:7" ht="66">
      <c r="A22" s="18">
        <f>IF(B22="","",COUNTA($B$6:B22))</f>
        <v>16</v>
      </c>
      <c r="B22" s="47" t="s">
        <v>110</v>
      </c>
      <c r="C22" s="2" t="s">
        <v>110</v>
      </c>
      <c r="D22" s="10" t="s">
        <v>163</v>
      </c>
      <c r="E22" s="1"/>
      <c r="F22" s="1" t="s">
        <v>9</v>
      </c>
      <c r="G22" s="1" t="s">
        <v>9</v>
      </c>
    </row>
    <row r="23" spans="1:7" ht="49.5">
      <c r="A23" s="18">
        <f>IF(B23="","",COUNTA($B$6:B23))</f>
        <v>17</v>
      </c>
      <c r="B23" s="47" t="s">
        <v>116</v>
      </c>
      <c r="C23" s="2" t="s">
        <v>117</v>
      </c>
      <c r="D23" s="2" t="s">
        <v>115</v>
      </c>
      <c r="E23" s="28"/>
      <c r="F23" s="1" t="s">
        <v>9</v>
      </c>
      <c r="G23" s="1" t="s">
        <v>9</v>
      </c>
    </row>
    <row r="24" spans="1:7" ht="66">
      <c r="A24" s="18">
        <f>IF(B24="","",COUNTA($B$6:B24))</f>
        <v>18</v>
      </c>
      <c r="B24" s="48" t="s">
        <v>118</v>
      </c>
      <c r="C24" s="17" t="s">
        <v>120</v>
      </c>
      <c r="D24" s="17" t="s">
        <v>121</v>
      </c>
      <c r="E24" s="3" t="s">
        <v>122</v>
      </c>
      <c r="F24" s="1" t="s">
        <v>9</v>
      </c>
      <c r="G24" s="1" t="s">
        <v>9</v>
      </c>
    </row>
    <row r="25" spans="1:7" ht="82.5">
      <c r="A25" s="18">
        <f>IF(B25="","",COUNTA($B$6:B25))</f>
        <v>19</v>
      </c>
      <c r="B25" s="48" t="s">
        <v>43</v>
      </c>
      <c r="C25" s="36" t="s">
        <v>45</v>
      </c>
      <c r="D25" s="17" t="s">
        <v>129</v>
      </c>
      <c r="E25" s="3" t="s">
        <v>44</v>
      </c>
      <c r="F25" s="3" t="s">
        <v>9</v>
      </c>
      <c r="G25" s="3" t="s">
        <v>9</v>
      </c>
    </row>
    <row r="26" spans="1:7" ht="49.5">
      <c r="A26" s="18">
        <f>IF(B26="","",COUNTA($B$6:B26))</f>
        <v>20</v>
      </c>
      <c r="B26" s="48" t="s">
        <v>46</v>
      </c>
      <c r="C26" s="36" t="s">
        <v>45</v>
      </c>
      <c r="D26" s="17" t="s">
        <v>130</v>
      </c>
      <c r="E26" s="3" t="s">
        <v>47</v>
      </c>
      <c r="F26" s="3" t="s">
        <v>9</v>
      </c>
      <c r="G26" s="3" t="s">
        <v>9</v>
      </c>
    </row>
    <row r="27" spans="1:7" ht="82.5">
      <c r="A27" s="18">
        <f>IF(B27="","",COUNTA($B$6:B27))</f>
        <v>21</v>
      </c>
      <c r="B27" s="48" t="s">
        <v>48</v>
      </c>
      <c r="C27" s="36" t="s">
        <v>45</v>
      </c>
      <c r="D27" s="17" t="s">
        <v>131</v>
      </c>
      <c r="E27" s="7" t="s">
        <v>49</v>
      </c>
      <c r="F27" s="3" t="s">
        <v>9</v>
      </c>
      <c r="G27" s="3" t="s">
        <v>9</v>
      </c>
    </row>
    <row r="28" spans="1:7" ht="49.5">
      <c r="A28" s="18">
        <f>IF(B28="","",COUNTA($B$6:B28))</f>
        <v>22</v>
      </c>
      <c r="B28" s="48" t="s">
        <v>50</v>
      </c>
      <c r="C28" s="36" t="s">
        <v>45</v>
      </c>
      <c r="D28" s="17" t="s">
        <v>132</v>
      </c>
      <c r="E28" s="1" t="s">
        <v>51</v>
      </c>
      <c r="F28" s="3" t="s">
        <v>9</v>
      </c>
      <c r="G28" s="3" t="s">
        <v>9</v>
      </c>
    </row>
    <row r="29" spans="1:7" ht="102.75" customHeight="1">
      <c r="A29" s="18">
        <f>IF(B29="","",COUNTA($B$6:B29))</f>
        <v>23</v>
      </c>
      <c r="B29" s="48" t="s">
        <v>52</v>
      </c>
      <c r="C29" s="36" t="s">
        <v>45</v>
      </c>
      <c r="D29" s="2" t="s">
        <v>133</v>
      </c>
      <c r="E29" s="29" t="s">
        <v>53</v>
      </c>
      <c r="F29" s="3" t="s">
        <v>9</v>
      </c>
      <c r="G29" s="3" t="s">
        <v>9</v>
      </c>
    </row>
    <row r="30" spans="1:7" ht="82.5">
      <c r="A30" s="18">
        <f>IF(B30="","",COUNTA($B$6:B30))</f>
        <v>24</v>
      </c>
      <c r="B30" s="48" t="s">
        <v>34</v>
      </c>
      <c r="C30" s="36" t="s">
        <v>36</v>
      </c>
      <c r="D30" s="17" t="s">
        <v>164</v>
      </c>
      <c r="E30" s="18" t="s">
        <v>35</v>
      </c>
      <c r="F30" s="1" t="s">
        <v>9</v>
      </c>
      <c r="G30" s="1" t="s">
        <v>9</v>
      </c>
    </row>
    <row r="31" spans="1:7" ht="49.5">
      <c r="A31" s="18">
        <f>IF(B31="","",COUNTA($B$6:B31))</f>
        <v>25</v>
      </c>
      <c r="B31" s="48" t="s">
        <v>56</v>
      </c>
      <c r="C31" s="36" t="s">
        <v>58</v>
      </c>
      <c r="D31" s="2" t="s">
        <v>134</v>
      </c>
      <c r="E31" s="29" t="s">
        <v>57</v>
      </c>
      <c r="F31" s="3" t="s">
        <v>9</v>
      </c>
      <c r="G31" s="3" t="s">
        <v>9</v>
      </c>
    </row>
    <row r="32" spans="1:7" ht="198">
      <c r="A32" s="18">
        <f>IF(B32="","",COUNTA($B$6:B32))</f>
        <v>26</v>
      </c>
      <c r="B32" s="48" t="s">
        <v>39</v>
      </c>
      <c r="C32" s="6" t="s">
        <v>41</v>
      </c>
      <c r="D32" s="36" t="s">
        <v>40</v>
      </c>
      <c r="E32" s="6"/>
      <c r="F32" s="30">
        <v>6000</v>
      </c>
      <c r="G32" s="3">
        <v>261</v>
      </c>
    </row>
    <row r="33" spans="1:7" ht="66">
      <c r="A33" s="18">
        <f>IF(B33="","",COUNTA($B$6:B33))</f>
        <v>27</v>
      </c>
      <c r="B33" s="47" t="s">
        <v>109</v>
      </c>
      <c r="C33" s="2" t="s">
        <v>119</v>
      </c>
      <c r="D33" s="2" t="s">
        <v>158</v>
      </c>
      <c r="E33" s="1" t="s">
        <v>123</v>
      </c>
      <c r="F33" s="3" t="s">
        <v>9</v>
      </c>
      <c r="G33" s="3" t="s">
        <v>9</v>
      </c>
    </row>
    <row r="34" spans="1:7" ht="33">
      <c r="A34" s="18">
        <f>IF(B34="","",COUNTA($B$6:B34))</f>
        <v>28</v>
      </c>
      <c r="B34" s="48" t="s">
        <v>80</v>
      </c>
      <c r="C34" s="17" t="s">
        <v>82</v>
      </c>
      <c r="D34" s="2" t="s">
        <v>165</v>
      </c>
      <c r="E34" s="3" t="s">
        <v>81</v>
      </c>
      <c r="F34" s="3" t="s">
        <v>9</v>
      </c>
      <c r="G34" s="3" t="s">
        <v>9</v>
      </c>
    </row>
    <row r="35" spans="1:7" ht="181.5">
      <c r="A35" s="18">
        <f>IF(B35="","",COUNTA($B$6:B35))</f>
        <v>29</v>
      </c>
      <c r="B35" s="48" t="s">
        <v>94</v>
      </c>
      <c r="C35" s="44" t="s">
        <v>95</v>
      </c>
      <c r="D35" s="44" t="s">
        <v>136</v>
      </c>
      <c r="E35" s="31" t="s">
        <v>137</v>
      </c>
      <c r="F35" s="32" t="s">
        <v>9</v>
      </c>
      <c r="G35" s="3" t="s">
        <v>9</v>
      </c>
    </row>
    <row r="36" spans="1:7" ht="181.5">
      <c r="A36" s="18">
        <f>IF(B36="","",COUNTA($B$6:B36))</f>
        <v>30</v>
      </c>
      <c r="B36" s="48" t="s">
        <v>93</v>
      </c>
      <c r="C36" s="44" t="s">
        <v>96</v>
      </c>
      <c r="D36" s="44" t="s">
        <v>138</v>
      </c>
      <c r="E36" s="31" t="s">
        <v>139</v>
      </c>
      <c r="F36" s="32" t="s">
        <v>9</v>
      </c>
      <c r="G36" s="3" t="s">
        <v>9</v>
      </c>
    </row>
    <row r="37" spans="1:7" ht="115.5">
      <c r="A37" s="18">
        <f>IF(B37="","",COUNTA($B$6:B37))</f>
        <v>31</v>
      </c>
      <c r="B37" s="48" t="s">
        <v>83</v>
      </c>
      <c r="C37" s="17" t="s">
        <v>89</v>
      </c>
      <c r="D37" s="17" t="s">
        <v>166</v>
      </c>
      <c r="E37" s="33"/>
      <c r="F37" s="32" t="s">
        <v>9</v>
      </c>
      <c r="G37" s="3" t="s">
        <v>9</v>
      </c>
    </row>
    <row r="38" spans="1:7" ht="82.5">
      <c r="A38" s="18">
        <f>IF(B38="","",COUNTA($B$6:B38))</f>
        <v>32</v>
      </c>
      <c r="B38" s="48" t="s">
        <v>84</v>
      </c>
      <c r="C38" s="45" t="s">
        <v>90</v>
      </c>
      <c r="D38" s="17" t="s">
        <v>167</v>
      </c>
      <c r="E38" s="3"/>
      <c r="F38" s="32" t="s">
        <v>9</v>
      </c>
      <c r="G38" s="3" t="s">
        <v>9</v>
      </c>
    </row>
    <row r="39" spans="1:7" ht="49.5">
      <c r="A39" s="18">
        <f>IF(B39="","",COUNTA($B$6:B39))</f>
        <v>33</v>
      </c>
      <c r="B39" s="49" t="s">
        <v>91</v>
      </c>
      <c r="C39" s="44" t="s">
        <v>92</v>
      </c>
      <c r="D39" s="44" t="s">
        <v>140</v>
      </c>
      <c r="E39" s="34" t="s">
        <v>141</v>
      </c>
      <c r="F39" s="35" t="s">
        <v>9</v>
      </c>
      <c r="G39" s="3" t="s">
        <v>9</v>
      </c>
    </row>
    <row r="40" spans="1:7" ht="66">
      <c r="A40" s="18">
        <f>IF(B40="","",COUNTA($B$6:B40))</f>
        <v>34</v>
      </c>
      <c r="B40" s="47" t="s">
        <v>76</v>
      </c>
      <c r="C40" s="2" t="s">
        <v>77</v>
      </c>
      <c r="D40" s="2" t="s">
        <v>162</v>
      </c>
      <c r="E40" s="1" t="s">
        <v>125</v>
      </c>
      <c r="F40" s="35" t="s">
        <v>9</v>
      </c>
      <c r="G40" s="3" t="s">
        <v>9</v>
      </c>
    </row>
    <row r="41" spans="1:7" ht="214.5">
      <c r="A41" s="18">
        <f>IF(B41="","",COUNTA($B$6:B41))</f>
        <v>35</v>
      </c>
      <c r="B41" s="47" t="s">
        <v>59</v>
      </c>
      <c r="C41" s="2" t="s">
        <v>60</v>
      </c>
      <c r="D41" s="17" t="s">
        <v>168</v>
      </c>
      <c r="E41" s="3" t="s">
        <v>135</v>
      </c>
      <c r="F41" s="32" t="s">
        <v>9</v>
      </c>
      <c r="G41" s="3" t="s">
        <v>9</v>
      </c>
    </row>
    <row r="42" spans="1:7" ht="82.5">
      <c r="A42" s="18">
        <f>IF(B42="","",COUNTA($B$6:B42))</f>
        <v>36</v>
      </c>
      <c r="B42" s="47" t="s">
        <v>78</v>
      </c>
      <c r="C42" s="2" t="s">
        <v>79</v>
      </c>
      <c r="D42" s="2" t="s">
        <v>158</v>
      </c>
      <c r="E42" s="1" t="s">
        <v>128</v>
      </c>
      <c r="F42" s="32" t="s">
        <v>9</v>
      </c>
      <c r="G42" s="3" t="s">
        <v>9</v>
      </c>
    </row>
    <row r="43" spans="1:7" ht="33">
      <c r="A43" s="18">
        <f>IF(B43="","",COUNTA($B$6:B43))</f>
        <v>37</v>
      </c>
      <c r="B43" s="47" t="s">
        <v>85</v>
      </c>
      <c r="C43" s="2" t="s">
        <v>86</v>
      </c>
      <c r="D43" s="2" t="s">
        <v>162</v>
      </c>
      <c r="E43" s="1" t="s">
        <v>126</v>
      </c>
      <c r="F43" s="32" t="s">
        <v>9</v>
      </c>
      <c r="G43" s="3" t="s">
        <v>9</v>
      </c>
    </row>
    <row r="44" spans="1:7" ht="49.5">
      <c r="A44" s="18">
        <f>IF(B44="","",COUNTA($B$6:B44))</f>
        <v>38</v>
      </c>
      <c r="B44" s="47" t="s">
        <v>21</v>
      </c>
      <c r="C44" s="2" t="s">
        <v>22</v>
      </c>
      <c r="D44" s="2" t="s">
        <v>162</v>
      </c>
      <c r="E44" s="1" t="s">
        <v>124</v>
      </c>
      <c r="F44" s="32" t="s">
        <v>9</v>
      </c>
      <c r="G44" s="3" t="s">
        <v>9</v>
      </c>
    </row>
    <row r="45" spans="1:7" ht="148.5">
      <c r="A45" s="18">
        <f>IF(B45="","",COUNTA($B$6:B45))</f>
        <v>39</v>
      </c>
      <c r="B45" s="48" t="s">
        <v>28</v>
      </c>
      <c r="C45" s="36" t="s">
        <v>30</v>
      </c>
      <c r="D45" s="36" t="s">
        <v>169</v>
      </c>
      <c r="E45" s="36" t="s">
        <v>29</v>
      </c>
      <c r="F45" s="37">
        <v>21243</v>
      </c>
      <c r="G45" s="17">
        <v>924</v>
      </c>
    </row>
    <row r="46" spans="1:7" ht="132">
      <c r="A46" s="18">
        <f>IF(B46="","",COUNTA($B$6:B46))</f>
        <v>40</v>
      </c>
      <c r="B46" s="48" t="s">
        <v>31</v>
      </c>
      <c r="C46" s="36" t="s">
        <v>33</v>
      </c>
      <c r="D46" s="36" t="s">
        <v>170</v>
      </c>
      <c r="E46" s="36" t="s">
        <v>32</v>
      </c>
      <c r="F46" s="37">
        <v>13100</v>
      </c>
      <c r="G46" s="37">
        <f>F46/23</f>
        <v>569.56521739130437</v>
      </c>
    </row>
    <row r="47" spans="1:7" ht="148.5">
      <c r="A47" s="18">
        <f>IF(B47="","",COUNTA($B$6:B47))</f>
        <v>41</v>
      </c>
      <c r="B47" s="47" t="s">
        <v>37</v>
      </c>
      <c r="C47" s="6" t="s">
        <v>151</v>
      </c>
      <c r="D47" s="2" t="s">
        <v>38</v>
      </c>
      <c r="E47" s="2"/>
      <c r="F47" s="38">
        <v>2800</v>
      </c>
      <c r="G47" s="38">
        <f>F47/23</f>
        <v>121.73913043478261</v>
      </c>
    </row>
    <row r="48" spans="1:7" ht="66">
      <c r="A48" s="18">
        <f>IF(B48="","",COUNTA($B$6:B48))</f>
        <v>42</v>
      </c>
      <c r="B48" s="48" t="s">
        <v>152</v>
      </c>
      <c r="C48" s="36" t="s">
        <v>153</v>
      </c>
      <c r="D48" s="36" t="s">
        <v>155</v>
      </c>
      <c r="E48" s="36" t="s">
        <v>154</v>
      </c>
      <c r="F48" s="37">
        <v>16382</v>
      </c>
      <c r="G48" s="37">
        <v>745</v>
      </c>
    </row>
    <row r="49" spans="1:7" ht="99">
      <c r="A49" s="18">
        <f>IF(B49="","",COUNTA($B$6:B49))</f>
        <v>43</v>
      </c>
      <c r="B49" s="47" t="s">
        <v>71</v>
      </c>
      <c r="C49" s="2" t="s">
        <v>73</v>
      </c>
      <c r="D49" s="2" t="s">
        <v>72</v>
      </c>
      <c r="E49" s="2" t="s">
        <v>127</v>
      </c>
      <c r="F49" s="32" t="s">
        <v>9</v>
      </c>
      <c r="G49" s="32" t="s">
        <v>9</v>
      </c>
    </row>
    <row r="50" spans="1:7" ht="82.5">
      <c r="A50" s="18">
        <f>IF(B50="","",COUNTA($B$6:B50))</f>
        <v>44</v>
      </c>
      <c r="B50" s="22" t="s">
        <v>143</v>
      </c>
      <c r="C50" s="17" t="s">
        <v>146</v>
      </c>
      <c r="D50" s="17" t="s">
        <v>149</v>
      </c>
      <c r="E50" s="39"/>
      <c r="F50" s="32" t="s">
        <v>9</v>
      </c>
      <c r="G50" s="32" t="s">
        <v>9</v>
      </c>
    </row>
    <row r="51" spans="1:7" ht="214.5">
      <c r="A51" s="18">
        <f>IF(B51="","",COUNTA($B$6:B51))</f>
        <v>45</v>
      </c>
      <c r="B51" s="22" t="s">
        <v>144</v>
      </c>
      <c r="C51" s="17" t="s">
        <v>147</v>
      </c>
      <c r="D51" s="17" t="s">
        <v>150</v>
      </c>
      <c r="E51" s="39"/>
      <c r="F51" s="32" t="s">
        <v>9</v>
      </c>
      <c r="G51" s="32" t="s">
        <v>9</v>
      </c>
    </row>
    <row r="52" spans="1:7" ht="99">
      <c r="A52" s="18">
        <f>IF(B52="","",COUNTA($B$6:B52))</f>
        <v>46</v>
      </c>
      <c r="B52" s="22" t="s">
        <v>145</v>
      </c>
      <c r="C52" s="17" t="s">
        <v>148</v>
      </c>
      <c r="D52" s="17" t="s">
        <v>156</v>
      </c>
      <c r="E52" s="39"/>
      <c r="F52" s="32" t="s">
        <v>9</v>
      </c>
      <c r="G52" s="32" t="s">
        <v>9</v>
      </c>
    </row>
    <row r="53" spans="1:7" ht="33">
      <c r="A53" s="18">
        <f>IF(B53="","",COUNTA($B$6:B53))</f>
        <v>47</v>
      </c>
      <c r="B53" s="48" t="s">
        <v>54</v>
      </c>
      <c r="C53" s="36" t="s">
        <v>55</v>
      </c>
      <c r="D53" s="2" t="s">
        <v>171</v>
      </c>
      <c r="E53" s="40" t="s">
        <v>9</v>
      </c>
      <c r="F53" s="37" t="s">
        <v>9</v>
      </c>
      <c r="G53" s="37" t="s">
        <v>9</v>
      </c>
    </row>
    <row r="54" spans="1:7" ht="264">
      <c r="A54" s="18">
        <f>IF(B54="","",COUNTA($B$6:B54))</f>
        <v>48</v>
      </c>
      <c r="B54" s="22" t="s">
        <v>172</v>
      </c>
      <c r="C54" s="17" t="s">
        <v>173</v>
      </c>
      <c r="D54" s="17" t="s">
        <v>174</v>
      </c>
      <c r="E54" s="23" t="s">
        <v>175</v>
      </c>
      <c r="F54" s="41" t="s">
        <v>176</v>
      </c>
      <c r="G54" s="11"/>
    </row>
    <row r="55" spans="1:7" ht="148.5">
      <c r="A55" s="18">
        <f>IF(B55="","",COUNTA($B$6:B55))</f>
        <v>49</v>
      </c>
      <c r="B55" s="22" t="s">
        <v>177</v>
      </c>
      <c r="C55" s="17" t="s">
        <v>178</v>
      </c>
      <c r="D55" s="17" t="s">
        <v>42</v>
      </c>
      <c r="E55" s="23" t="s">
        <v>179</v>
      </c>
      <c r="F55" s="12">
        <v>1800</v>
      </c>
      <c r="G55" s="16"/>
    </row>
    <row r="56" spans="1:7" ht="132">
      <c r="A56" s="18">
        <f>IF(B56="","",COUNTA($B$6:B56))</f>
        <v>50</v>
      </c>
      <c r="B56" s="22" t="s">
        <v>180</v>
      </c>
      <c r="C56" s="17" t="s">
        <v>181</v>
      </c>
      <c r="D56" s="17" t="s">
        <v>182</v>
      </c>
      <c r="E56" s="23" t="s">
        <v>183</v>
      </c>
      <c r="F56" s="12">
        <v>5200</v>
      </c>
      <c r="G56" s="16"/>
    </row>
    <row r="57" spans="1:7" ht="132">
      <c r="A57" s="18">
        <f>IF(B57="","",COUNTA($B$6:B57))</f>
        <v>51</v>
      </c>
      <c r="B57" s="22" t="s">
        <v>184</v>
      </c>
      <c r="C57" s="17" t="s">
        <v>185</v>
      </c>
      <c r="D57" s="17" t="s">
        <v>186</v>
      </c>
      <c r="E57" s="23" t="s">
        <v>183</v>
      </c>
      <c r="F57" s="12">
        <v>6010</v>
      </c>
      <c r="G57" s="16"/>
    </row>
    <row r="58" spans="1:7" ht="132">
      <c r="A58" s="18">
        <f>IF(B58="","",COUNTA($B$6:B58))</f>
        <v>52</v>
      </c>
      <c r="B58" s="22" t="s">
        <v>187</v>
      </c>
      <c r="C58" s="17" t="s">
        <v>188</v>
      </c>
      <c r="D58" s="17" t="s">
        <v>189</v>
      </c>
      <c r="E58" s="23" t="s">
        <v>190</v>
      </c>
      <c r="F58" s="12">
        <v>5860</v>
      </c>
      <c r="G58" s="16"/>
    </row>
    <row r="59" spans="1:7" ht="132">
      <c r="A59" s="18">
        <f>IF(B59="","",COUNTA($B$6:B59))</f>
        <v>53</v>
      </c>
      <c r="B59" s="22" t="s">
        <v>191</v>
      </c>
      <c r="C59" s="17" t="s">
        <v>192</v>
      </c>
      <c r="D59" s="17" t="s">
        <v>193</v>
      </c>
      <c r="E59" s="23" t="s">
        <v>194</v>
      </c>
      <c r="F59" s="12">
        <v>4420</v>
      </c>
      <c r="G59" s="16"/>
    </row>
    <row r="60" spans="1:7" ht="132">
      <c r="A60" s="18">
        <f>IF(B60="","",COUNTA($B$6:B60))</f>
        <v>54</v>
      </c>
      <c r="B60" s="22" t="s">
        <v>195</v>
      </c>
      <c r="C60" s="17" t="s">
        <v>196</v>
      </c>
      <c r="D60" s="17" t="s">
        <v>197</v>
      </c>
      <c r="E60" s="23" t="s">
        <v>194</v>
      </c>
      <c r="F60" s="12">
        <v>1500</v>
      </c>
      <c r="G60" s="16"/>
    </row>
  </sheetData>
  <mergeCells count="7">
    <mergeCell ref="B3:G3"/>
    <mergeCell ref="A5:A6"/>
    <mergeCell ref="B5:B6"/>
    <mergeCell ref="F5:G5"/>
    <mergeCell ref="C5:C6"/>
    <mergeCell ref="D5:D6"/>
    <mergeCell ref="E5:E6"/>
  </mergeCells>
  <printOptions horizontalCentered="1"/>
  <pageMargins left="0.39370078740157483" right="0.59055118110236227" top="0.39370078740157483" bottom="0.39370078740157483" header="0.27559055118110237" footer="0.19685039370078741"/>
  <pageSetup paperSize="9" scale="53" fitToHeight="0" orientation="landscape" blackAndWhite="1" r:id="rId1"/>
  <headerFooter differentFirst="1">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Trang bìa</vt:lpstr>
      <vt:lpstr>PL1 - DM Thành phố kêu gọi</vt:lpstr>
      <vt:lpstr>PL2- DM KDC chua dau tu</vt:lpstr>
      <vt:lpstr>DANH MUC TIEP TUC RA SOAT</vt:lpstr>
      <vt:lpstr>'PL2- DM KDC chua dau tu'!Print_Area</vt:lpstr>
      <vt:lpstr>'DANH MUC TIEP TUC RA SOAT'!Print_Titles</vt:lpstr>
      <vt:lpstr>'PL1 - DM Thành phố kêu gọi'!Print_Titles</vt:lpstr>
      <vt:lpstr>'PL2- DM KDC chua dau tu'!Print_Titles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Vu-K3T</dc:creator>
  <cp:lastModifiedBy>ADMIN</cp:lastModifiedBy>
  <cp:lastPrinted>2024-12-05T07:39:00Z</cp:lastPrinted>
  <dcterms:created xsi:type="dcterms:W3CDTF">2015-06-05T18:17:20Z</dcterms:created>
  <dcterms:modified xsi:type="dcterms:W3CDTF">2024-12-05T07:39:12Z</dcterms:modified>
</cp:coreProperties>
</file>